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Proforma 2-All Expenses" sheetId="1" r:id="rId1"/>
  </sheets>
  <externalReferences>
    <externalReference r:id="rId4"/>
  </externalReferences>
  <definedNames>
    <definedName name="Beg_Bal_3">'[1]Amort Table'!$C$18:$C$377</definedName>
    <definedName name="Extra_Pay_3">'[1]Amort Table'!$E$18:$E$377</definedName>
    <definedName name="Int_3">'[1]Amort Table'!$H$18:$H$377</definedName>
    <definedName name="Interest_Rate_3">'[1]Amort Table'!$D$6</definedName>
    <definedName name="Last_Row_3">NA()</definedName>
    <definedName name="Loan_Amount_3">'[1]Amort Table'!$D$5</definedName>
    <definedName name="Loan_Start_3">'[1]Amort Table'!$D$9</definedName>
    <definedName name="Loan_Years_3">'[1]Amort Table'!$D$7</definedName>
    <definedName name="Num_Pmt_Per_Year_3">'[1]Amort Table'!$D$8</definedName>
    <definedName name="Number_of_Payments_3">NA()</definedName>
    <definedName name="Pay_Num_3">'[1]Amort Table'!$A$18:$A$377</definedName>
    <definedName name="Princ_3">'[1]Amort Table'!$G$18:$G$377</definedName>
    <definedName name="Sched_Pay_3">'[1]Amort Table'!$D$18:$D$377</definedName>
    <definedName name="Scheduled_Extra_Payments_3">'[1]Amort Table'!$D$10</definedName>
    <definedName name="Scheduled_Monthly_Payment_3">'[1]Amort Table'!$H$5</definedName>
    <definedName name="Total_Pay_3">'[1]Amort Table'!$F$18:$F$377</definedName>
    <definedName name="Values_Entered_3">NA()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<sst xmlns="http://schemas.openxmlformats.org/spreadsheetml/2006/main" count="130" uniqueCount="106">
  <si>
    <t>Dr. Jim's Still Really Nice, stabilized</t>
  </si>
  <si>
    <t>PROJECT FACTS:</t>
  </si>
  <si>
    <t xml:space="preserve">PERMANENT FINANCING ASSUMPTIONS </t>
  </si>
  <si>
    <t>Site Area</t>
  </si>
  <si>
    <t>DCR</t>
  </si>
  <si>
    <t>LTV</t>
  </si>
  <si>
    <t>Loan Amount</t>
  </si>
  <si>
    <t>Interest Rate</t>
  </si>
  <si>
    <t>Term (Years)</t>
  </si>
  <si>
    <t>4 Bedroom End Loft</t>
  </si>
  <si>
    <t>unit</t>
  </si>
  <si>
    <t>Debt-Coverage Ratio</t>
  </si>
  <si>
    <t>2 Bedroom Corner Loft</t>
  </si>
  <si>
    <t>Project Value</t>
  </si>
  <si>
    <t>3 Bedroom Middle Loft</t>
  </si>
  <si>
    <t>Loan-to-Value</t>
  </si>
  <si>
    <t>LTV using condo valuation</t>
  </si>
  <si>
    <t>Big 4 Bedroom Loft</t>
  </si>
  <si>
    <t>Condo Valuation</t>
  </si>
  <si>
    <t>Number of Lofts</t>
  </si>
  <si>
    <t>units</t>
  </si>
  <si>
    <t>Stabilized NOI</t>
  </si>
  <si>
    <t>Number of Commercial Units</t>
  </si>
  <si>
    <t>CAP Rate</t>
  </si>
  <si>
    <t>GROSS BUILDING AREA</t>
  </si>
  <si>
    <t>Supportable Mortgage</t>
  </si>
  <si>
    <t>TOTAL NET LEASABLE</t>
  </si>
  <si>
    <t>Supportable Debt Service</t>
  </si>
  <si>
    <t>Overall Efficiency</t>
  </si>
  <si>
    <t xml:space="preserve">Average Loft Rent/ s.f.                       </t>
  </si>
  <si>
    <t>sq.ft./mth</t>
  </si>
  <si>
    <t xml:space="preserve">CASH FLOW CALCULATION </t>
  </si>
  <si>
    <t>PERMANENT FINANCING</t>
  </si>
  <si>
    <t xml:space="preserve">   Note:  20 on Hawthorne rents</t>
  </si>
  <si>
    <t>/sq.ft./year and</t>
  </si>
  <si>
    <t>per month</t>
  </si>
  <si>
    <t>Sasha's internal loan</t>
  </si>
  <si>
    <t>on 967 sq.ft. 2-bedroom unit</t>
  </si>
  <si>
    <t>EXISTING LOAN</t>
  </si>
  <si>
    <t>Parking Spaces</t>
  </si>
  <si>
    <t>REFINANCE COSTS</t>
  </si>
  <si>
    <t>Residential Ratio, per income</t>
  </si>
  <si>
    <t>CASH BACK/FUNDS NEEDED</t>
  </si>
  <si>
    <t>CK</t>
  </si>
  <si>
    <t>Value per Door</t>
  </si>
  <si>
    <t>(condo)</t>
  </si>
  <si>
    <t>NET OPERATING INCOME</t>
  </si>
  <si>
    <t>SK</t>
  </si>
  <si>
    <t>Floor Area Ratio</t>
  </si>
  <si>
    <t>per foot</t>
  </si>
  <si>
    <t>(-) MORTGAGE</t>
  </si>
  <si>
    <t xml:space="preserve">ORIGINAL COST  </t>
  </si>
  <si>
    <r>
      <t>(-) PDC Loan and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Position Loan</t>
    </r>
  </si>
  <si>
    <t>Original Cost per Unit</t>
  </si>
  <si>
    <t>NET CASH FLOW</t>
  </si>
  <si>
    <t>PROJECTED OPERATING PRO FORMA (PER YEAR)</t>
  </si>
  <si>
    <t>Gross 2-Bedroom End Loft Income</t>
  </si>
  <si>
    <t>Other</t>
  </si>
  <si>
    <t>Gross 2-Bedroom Corner Loft Income</t>
  </si>
  <si>
    <t>Gross 3-Bedroom Middle Loft Income</t>
  </si>
  <si>
    <t>Inv. 1 - KC</t>
  </si>
  <si>
    <t>Gross Big 3-Bedroom Loft Income</t>
  </si>
  <si>
    <t xml:space="preserve">Inv. 1 -  cash-on-cash Return </t>
  </si>
  <si>
    <t>Total Reimbursed Income</t>
  </si>
  <si>
    <t>per appraisal</t>
  </si>
  <si>
    <t>Inv. 2 - SK</t>
  </si>
  <si>
    <t>Total Gross Rents</t>
  </si>
  <si>
    <t>Inv. 2 - cash-on-cash Return  *</t>
  </si>
  <si>
    <t>(-) Vacancy</t>
  </si>
  <si>
    <t>Total Investment/Distribuitons</t>
  </si>
  <si>
    <t>(-) Fire Insurance - Lofts</t>
  </si>
  <si>
    <t>(-) Landscape Maintenance</t>
  </si>
  <si>
    <t>included</t>
  </si>
  <si>
    <t xml:space="preserve">(-) Taxes </t>
  </si>
  <si>
    <t>Revenue (1% escalator)</t>
  </si>
  <si>
    <t>projected</t>
  </si>
  <si>
    <t>(-) Water</t>
  </si>
  <si>
    <t>per unit</t>
  </si>
  <si>
    <t>Expenses (3% escalator)</t>
  </si>
  <si>
    <t>(-) Utilities and Trash</t>
  </si>
  <si>
    <t>(-) Common Area Utilities</t>
  </si>
  <si>
    <t>NOI</t>
  </si>
  <si>
    <t>(-) Repairs &amp; Maintenance</t>
  </si>
  <si>
    <t>Debt Service</t>
  </si>
  <si>
    <t>(-) Replacement Reserves</t>
  </si>
  <si>
    <t>(-) Marketing</t>
  </si>
  <si>
    <t>(-) Turnover</t>
  </si>
  <si>
    <t>Income after Distribtions</t>
  </si>
  <si>
    <t>N/A</t>
  </si>
  <si>
    <t>(-) Administration</t>
  </si>
  <si>
    <t>PROJECT APPRECIATION at 3%</t>
  </si>
  <si>
    <t>(-) Commercial Management</t>
  </si>
  <si>
    <t>NET SALES PROCEEDS</t>
  </si>
  <si>
    <t>Total Expenses</t>
  </si>
  <si>
    <t>LOAN BALANCE</t>
  </si>
  <si>
    <t>...per unit</t>
  </si>
  <si>
    <t>TOTAL EQUITY</t>
  </si>
  <si>
    <t>…per sq. ft.</t>
  </si>
  <si>
    <t xml:space="preserve">10 yr IRR </t>
  </si>
  <si>
    <t>initial invest.</t>
  </si>
  <si>
    <t xml:space="preserve">NOTE:  The only certainty with these financial projects is that they are certainly wrong.  This is the first pass, which will need to be fine tuned in time.  </t>
  </si>
  <si>
    <t xml:space="preserve">            (By the way, they'll be wrong then too ……)  Investor/Developer split varies.  8% preferred cash return to Investor.  Split of sale proceeds after yr 10.</t>
  </si>
  <si>
    <t>NOTE:  Dr. Jim's Still Really Nice is built to townhouse standards, with 2-hr unit separation walls and hyper-durable infrastructure (i.e. full seismic upgrade) and finishes.</t>
  </si>
  <si>
    <t>Debt Balance  2012: 1,166,000</t>
  </si>
  <si>
    <t>Change in Debt</t>
  </si>
  <si>
    <t>Value Inc/Decr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</si>
</sst>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&quot;, &quot;yyyy"/>
    <numFmt numFmtId="165" formatCode="\$#,##0_);[Red]&quot;($&quot;#,##0\)"/>
    <numFmt numFmtId="166" formatCode="0.000%"/>
    <numFmt numFmtId="167" formatCode="\$#,##0"/>
    <numFmt numFmtId="168" formatCode="_(\$* #,##0.00_);_(\$* \(#,##0.00\);_(\$* \-??_);_(@_)"/>
    <numFmt numFmtId="169" formatCode="_(\$* #,##0_);_(\$* \(#,##0\);_(\$* \-??_);_(@_)"/>
    <numFmt numFmtId="170" formatCode="0.0%"/>
    <numFmt numFmtId="171" formatCode="\$#,##0_);&quot;($&quot;#,##0\)"/>
    <numFmt numFmtId="172" formatCode="\$#,##0.00"/>
    <numFmt numFmtId="173" formatCode="\$#,##0.0"/>
    <numFmt numFmtId="174" formatCode="_(* #,##0.00_);_(* \(#,##0.00\);_(* \-??_);_(@_)"/>
    <numFmt numFmtId="175" formatCode="_(\$* #,##0.0_);_(\$* \(#,##0.0\);_(\$* \-??_);_(@_)"/>
    <numFmt numFmtId="176" formatCode="_(* #,##0_);_(* \(#,##0\);_(* \-??_);_(@_)"/>
    <numFmt numFmtId="177" formatCode="_(\$* #,##0_);_(\$* \(#,##0\);_(\$* \-_);_(@_)"/>
    <numFmt numFmtId="178" formatCode="0_);[Red]\(0\)"/>
    <numFmt numFmtId="179" formatCode="0.00_);\(0.00\)"/>
    <numFmt numFmtId="180" formatCode="\$#,##0.00_);[Red]&quot;($&quot;#,##0.00\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Geneva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4" fontId="0" fillId="0" borderId="0" applyFill="0" applyBorder="0" applyAlignment="0" applyProtection="0"/>
    <xf numFmtId="41" fontId="28" fillId="0" borderId="0" applyFont="0" applyFill="0" applyBorder="0" applyAlignment="0" applyProtection="0"/>
    <xf numFmtId="168" fontId="0" fillId="0" borderId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2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18" fillId="0" borderId="10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164" fontId="20" fillId="0" borderId="13" xfId="0" applyNumberFormat="1" applyFont="1" applyFill="1" applyBorder="1" applyAlignment="1">
      <alignment horizontal="center" wrapText="1"/>
    </xf>
    <xf numFmtId="0" fontId="21" fillId="33" borderId="14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18" xfId="0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17" xfId="0" applyFont="1" applyBorder="1" applyAlignment="1">
      <alignment horizontal="center"/>
    </xf>
    <xf numFmtId="37" fontId="0" fillId="0" borderId="0" xfId="55" applyNumberFormat="1" applyFont="1" applyFill="1" applyBorder="1">
      <alignment/>
      <protection/>
    </xf>
    <xf numFmtId="0" fontId="23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21" fillId="0" borderId="18" xfId="0" applyFont="1" applyBorder="1" applyAlignment="1">
      <alignment/>
    </xf>
    <xf numFmtId="165" fontId="21" fillId="0" borderId="0" xfId="0" applyNumberFormat="1" applyFont="1" applyBorder="1" applyAlignment="1">
      <alignment horizontal="right"/>
    </xf>
    <xf numFmtId="165" fontId="21" fillId="0" borderId="21" xfId="0" applyNumberFormat="1" applyFont="1" applyBorder="1" applyAlignment="1">
      <alignment horizontal="right"/>
    </xf>
    <xf numFmtId="0" fontId="24" fillId="0" borderId="0" xfId="0" applyFont="1" applyFill="1" applyBorder="1" applyAlignment="1">
      <alignment/>
    </xf>
    <xf numFmtId="37" fontId="24" fillId="0" borderId="0" xfId="55" applyNumberFormat="1" applyFont="1" applyFill="1" applyBorder="1">
      <alignment/>
      <protection/>
    </xf>
    <xf numFmtId="0" fontId="21" fillId="0" borderId="0" xfId="0" applyFont="1" applyFill="1" applyBorder="1" applyAlignment="1">
      <alignment/>
    </xf>
    <xf numFmtId="9" fontId="0" fillId="0" borderId="0" xfId="58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3" fontId="0" fillId="0" borderId="21" xfId="0" applyNumberFormat="1" applyBorder="1" applyAlignment="1">
      <alignment horizontal="right"/>
    </xf>
    <xf numFmtId="166" fontId="25" fillId="34" borderId="0" xfId="0" applyNumberFormat="1" applyFont="1" applyFill="1" applyAlignment="1">
      <alignment/>
    </xf>
    <xf numFmtId="166" fontId="0" fillId="34" borderId="21" xfId="0" applyNumberFormat="1" applyFill="1" applyBorder="1" applyAlignment="1">
      <alignment horizontal="right"/>
    </xf>
    <xf numFmtId="10" fontId="21" fillId="0" borderId="0" xfId="55" applyNumberFormat="1" applyFont="1" applyFill="1" applyBorder="1" applyAlignment="1">
      <alignment horizontal="right"/>
      <protection/>
    </xf>
    <xf numFmtId="0" fontId="0" fillId="0" borderId="19" xfId="0" applyFill="1" applyBorder="1" applyAlignment="1">
      <alignment/>
    </xf>
    <xf numFmtId="9" fontId="0" fillId="0" borderId="19" xfId="58" applyFont="1" applyFill="1" applyBorder="1" applyAlignment="1" applyProtection="1">
      <alignment horizontal="right"/>
      <protection/>
    </xf>
    <xf numFmtId="0" fontId="0" fillId="0" borderId="21" xfId="0" applyBorder="1" applyAlignment="1">
      <alignment horizontal="right"/>
    </xf>
    <xf numFmtId="167" fontId="21" fillId="0" borderId="0" xfId="55" applyNumberFormat="1" applyFont="1" applyFill="1" applyBorder="1" applyAlignment="1">
      <alignment horizontal="center"/>
      <protection/>
    </xf>
    <xf numFmtId="0" fontId="0" fillId="0" borderId="18" xfId="0" applyFill="1" applyBorder="1" applyAlignment="1">
      <alignment/>
    </xf>
    <xf numFmtId="169" fontId="0" fillId="0" borderId="0" xfId="44" applyNumberFormat="1" applyBorder="1" applyAlignment="1">
      <alignment/>
    </xf>
    <xf numFmtId="3" fontId="0" fillId="0" borderId="21" xfId="0" applyNumberFormat="1" applyFill="1" applyBorder="1" applyAlignment="1">
      <alignment horizontal="right"/>
    </xf>
    <xf numFmtId="2" fontId="25" fillId="0" borderId="0" xfId="0" applyNumberFormat="1" applyFont="1" applyAlignment="1">
      <alignment/>
    </xf>
    <xf numFmtId="10" fontId="21" fillId="0" borderId="0" xfId="55" applyNumberFormat="1" applyFont="1" applyFill="1" applyBorder="1">
      <alignment/>
      <protection/>
    </xf>
    <xf numFmtId="0" fontId="0" fillId="0" borderId="18" xfId="0" applyBorder="1" applyAlignment="1">
      <alignment/>
    </xf>
    <xf numFmtId="167" fontId="21" fillId="34" borderId="21" xfId="0" applyNumberFormat="1" applyFont="1" applyFill="1" applyBorder="1" applyAlignment="1">
      <alignment horizontal="right"/>
    </xf>
    <xf numFmtId="37" fontId="21" fillId="0" borderId="0" xfId="55" applyNumberFormat="1" applyFont="1" applyFill="1" applyBorder="1" applyProtection="1">
      <alignment/>
      <protection/>
    </xf>
    <xf numFmtId="0" fontId="0" fillId="0" borderId="0" xfId="0" applyBorder="1" applyAlignment="1">
      <alignment horizontal="left"/>
    </xf>
    <xf numFmtId="9" fontId="0" fillId="0" borderId="0" xfId="58" applyFont="1" applyFill="1" applyBorder="1" applyAlignment="1" applyProtection="1">
      <alignment horizontal="left"/>
      <protection/>
    </xf>
    <xf numFmtId="170" fontId="25" fillId="0" borderId="21" xfId="0" applyNumberFormat="1" applyFont="1" applyBorder="1" applyAlignment="1">
      <alignment/>
    </xf>
    <xf numFmtId="9" fontId="25" fillId="0" borderId="0" xfId="0" applyNumberFormat="1" applyFont="1" applyBorder="1" applyAlignment="1">
      <alignment/>
    </xf>
    <xf numFmtId="165" fontId="21" fillId="0" borderId="0" xfId="0" applyNumberFormat="1" applyFont="1" applyFill="1" applyBorder="1" applyAlignment="1">
      <alignment horizontal="center"/>
    </xf>
    <xf numFmtId="170" fontId="21" fillId="0" borderId="0" xfId="58" applyNumberFormat="1" applyFont="1" applyFill="1" applyBorder="1" applyAlignment="1" applyProtection="1">
      <alignment horizontal="center"/>
      <protection/>
    </xf>
    <xf numFmtId="170" fontId="21" fillId="0" borderId="0" xfId="0" applyNumberFormat="1" applyFont="1" applyFill="1" applyBorder="1" applyAlignment="1">
      <alignment horizontal="center"/>
    </xf>
    <xf numFmtId="37" fontId="0" fillId="0" borderId="0" xfId="0" applyNumberFormat="1" applyBorder="1" applyAlignment="1">
      <alignment horizontal="right"/>
    </xf>
    <xf numFmtId="169" fontId="0" fillId="0" borderId="0" xfId="44" applyNumberFormat="1" applyFill="1" applyBorder="1" applyAlignment="1">
      <alignment/>
    </xf>
    <xf numFmtId="165" fontId="21" fillId="0" borderId="0" xfId="0" applyNumberFormat="1" applyFont="1" applyAlignment="1">
      <alignment/>
    </xf>
    <xf numFmtId="171" fontId="21" fillId="35" borderId="21" xfId="0" applyNumberFormat="1" applyFont="1" applyFill="1" applyBorder="1" applyAlignment="1">
      <alignment/>
    </xf>
    <xf numFmtId="170" fontId="21" fillId="0" borderId="0" xfId="55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72" fontId="0" fillId="0" borderId="0" xfId="0" applyNumberFormat="1" applyAlignment="1">
      <alignment/>
    </xf>
    <xf numFmtId="0" fontId="0" fillId="0" borderId="19" xfId="0" applyFont="1" applyFill="1" applyBorder="1" applyAlignment="1">
      <alignment horizontal="right"/>
    </xf>
    <xf numFmtId="166" fontId="25" fillId="0" borderId="21" xfId="0" applyNumberFormat="1" applyFont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Font="1" applyBorder="1" applyAlignment="1">
      <alignment horizontal="right"/>
    </xf>
    <xf numFmtId="0" fontId="0" fillId="0" borderId="21" xfId="0" applyBorder="1" applyAlignment="1">
      <alignment/>
    </xf>
    <xf numFmtId="170" fontId="21" fillId="0" borderId="0" xfId="55" applyNumberFormat="1" applyFont="1" applyFill="1" applyBorder="1" applyAlignment="1">
      <alignment horizontal="center"/>
      <protection/>
    </xf>
    <xf numFmtId="0" fontId="0" fillId="0" borderId="18" xfId="0" applyFont="1" applyBorder="1" applyAlignment="1">
      <alignment horizontal="right"/>
    </xf>
    <xf numFmtId="0" fontId="21" fillId="0" borderId="22" xfId="0" applyFont="1" applyBorder="1" applyAlignment="1">
      <alignment/>
    </xf>
    <xf numFmtId="165" fontId="0" fillId="0" borderId="19" xfId="0" applyNumberFormat="1" applyFont="1" applyBorder="1" applyAlignment="1">
      <alignment/>
    </xf>
    <xf numFmtId="165" fontId="21" fillId="0" borderId="20" xfId="0" applyNumberFormat="1" applyFont="1" applyBorder="1" applyAlignment="1">
      <alignment horizontal="right"/>
    </xf>
    <xf numFmtId="9" fontId="0" fillId="0" borderId="20" xfId="58" applyNumberFormat="1" applyFont="1" applyFill="1" applyBorder="1" applyAlignment="1" applyProtection="1">
      <alignment/>
      <protection/>
    </xf>
    <xf numFmtId="0" fontId="21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21" fillId="33" borderId="18" xfId="0" applyFont="1" applyFill="1" applyBorder="1" applyAlignment="1">
      <alignment wrapText="1"/>
    </xf>
    <xf numFmtId="173" fontId="21" fillId="33" borderId="0" xfId="44" applyNumberFormat="1" applyFont="1" applyFill="1" applyBorder="1" applyAlignment="1" applyProtection="1">
      <alignment wrapText="1"/>
      <protection/>
    </xf>
    <xf numFmtId="168" fontId="21" fillId="33" borderId="0" xfId="44" applyFont="1" applyFill="1" applyBorder="1" applyAlignment="1" applyProtection="1">
      <alignment horizontal="right"/>
      <protection/>
    </xf>
    <xf numFmtId="165" fontId="21" fillId="34" borderId="21" xfId="0" applyNumberFormat="1" applyFont="1" applyFill="1" applyBorder="1" applyAlignment="1">
      <alignment horizontal="right"/>
    </xf>
    <xf numFmtId="0" fontId="21" fillId="33" borderId="23" xfId="0" applyFont="1" applyFill="1" applyBorder="1" applyAlignment="1">
      <alignment horizontal="center"/>
    </xf>
    <xf numFmtId="0" fontId="21" fillId="33" borderId="24" xfId="0" applyFont="1" applyFill="1" applyBorder="1" applyAlignment="1">
      <alignment horizontal="center"/>
    </xf>
    <xf numFmtId="0" fontId="21" fillId="33" borderId="25" xfId="0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172" fontId="21" fillId="33" borderId="0" xfId="44" applyNumberFormat="1" applyFont="1" applyFill="1" applyBorder="1" applyAlignment="1" applyProtection="1">
      <alignment wrapText="1"/>
      <protection/>
    </xf>
    <xf numFmtId="165" fontId="21" fillId="33" borderId="21" xfId="0" applyNumberFormat="1" applyFont="1" applyFill="1" applyBorder="1" applyAlignment="1">
      <alignment horizontal="right"/>
    </xf>
    <xf numFmtId="0" fontId="0" fillId="0" borderId="26" xfId="0" applyBorder="1" applyAlignment="1">
      <alignment/>
    </xf>
    <xf numFmtId="165" fontId="0" fillId="0" borderId="27" xfId="42" applyNumberFormat="1" applyFont="1" applyFill="1" applyBorder="1" applyAlignment="1" applyProtection="1">
      <alignment horizontal="right"/>
      <protection/>
    </xf>
    <xf numFmtId="175" fontId="21" fillId="33" borderId="0" xfId="44" applyNumberFormat="1" applyFont="1" applyFill="1" applyBorder="1" applyAlignment="1" applyProtection="1">
      <alignment/>
      <protection/>
    </xf>
    <xf numFmtId="168" fontId="21" fillId="33" borderId="0" xfId="44" applyFont="1" applyFill="1" applyBorder="1" applyAlignment="1" applyProtection="1">
      <alignment/>
      <protection/>
    </xf>
    <xf numFmtId="165" fontId="21" fillId="33" borderId="21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28" xfId="0" applyBorder="1" applyAlignment="1">
      <alignment/>
    </xf>
    <xf numFmtId="165" fontId="0" fillId="0" borderId="29" xfId="42" applyNumberFormat="1" applyFont="1" applyFill="1" applyBorder="1" applyAlignment="1" applyProtection="1">
      <alignment horizontal="right"/>
      <protection/>
    </xf>
    <xf numFmtId="168" fontId="21" fillId="33" borderId="0" xfId="44" applyFont="1" applyFill="1" applyBorder="1" applyAlignment="1" applyProtection="1">
      <alignment horizontal="left"/>
      <protection/>
    </xf>
    <xf numFmtId="176" fontId="21" fillId="33" borderId="21" xfId="42" applyNumberFormat="1" applyFont="1" applyFill="1" applyBorder="1" applyAlignment="1" applyProtection="1">
      <alignment horizontal="right"/>
      <protection/>
    </xf>
    <xf numFmtId="165" fontId="0" fillId="0" borderId="29" xfId="42" applyNumberFormat="1" applyFont="1" applyFill="1" applyBorder="1" applyAlignment="1" applyProtection="1">
      <alignment/>
      <protection/>
    </xf>
    <xf numFmtId="9" fontId="21" fillId="0" borderId="0" xfId="0" applyNumberFormat="1" applyFont="1" applyFill="1" applyBorder="1" applyAlignment="1">
      <alignment horizontal="center"/>
    </xf>
    <xf numFmtId="169" fontId="21" fillId="33" borderId="0" xfId="0" applyNumberFormat="1" applyFont="1" applyFill="1" applyBorder="1" applyAlignment="1">
      <alignment wrapText="1"/>
    </xf>
    <xf numFmtId="0" fontId="0" fillId="33" borderId="28" xfId="0" applyFill="1" applyBorder="1" applyAlignment="1">
      <alignment/>
    </xf>
    <xf numFmtId="170" fontId="0" fillId="33" borderId="0" xfId="58" applyNumberFormat="1" applyFill="1" applyBorder="1" applyAlignment="1">
      <alignment/>
    </xf>
    <xf numFmtId="165" fontId="0" fillId="33" borderId="29" xfId="42" applyNumberFormat="1" applyFont="1" applyFill="1" applyBorder="1" applyAlignment="1" applyProtection="1">
      <alignment/>
      <protection/>
    </xf>
    <xf numFmtId="9" fontId="21" fillId="33" borderId="0" xfId="0" applyNumberFormat="1" applyFont="1" applyFill="1" applyBorder="1" applyAlignment="1">
      <alignment wrapText="1"/>
    </xf>
    <xf numFmtId="168" fontId="21" fillId="33" borderId="21" xfId="44" applyFont="1" applyFill="1" applyBorder="1" applyAlignment="1" applyProtection="1">
      <alignment horizontal="right"/>
      <protection/>
    </xf>
    <xf numFmtId="170" fontId="21" fillId="0" borderId="0" xfId="0" applyNumberFormat="1" applyFont="1" applyAlignment="1">
      <alignment/>
    </xf>
    <xf numFmtId="0" fontId="0" fillId="33" borderId="28" xfId="0" applyFont="1" applyFill="1" applyBorder="1" applyAlignment="1">
      <alignment/>
    </xf>
    <xf numFmtId="0" fontId="0" fillId="33" borderId="0" xfId="0" applyFill="1" applyBorder="1" applyAlignment="1">
      <alignment/>
    </xf>
    <xf numFmtId="38" fontId="0" fillId="0" borderId="0" xfId="0" applyNumberFormat="1" applyFill="1" applyBorder="1" applyAlignment="1">
      <alignment/>
    </xf>
    <xf numFmtId="0" fontId="21" fillId="33" borderId="0" xfId="0" applyFont="1" applyFill="1" applyBorder="1" applyAlignment="1">
      <alignment wrapText="1"/>
    </xf>
    <xf numFmtId="177" fontId="21" fillId="33" borderId="21" xfId="44" applyNumberFormat="1" applyFont="1" applyFill="1" applyBorder="1" applyAlignment="1" applyProtection="1">
      <alignment horizontal="right"/>
      <protection/>
    </xf>
    <xf numFmtId="165" fontId="0" fillId="33" borderId="0" xfId="0" applyNumberFormat="1" applyFill="1" applyBorder="1" applyAlignment="1">
      <alignment/>
    </xf>
    <xf numFmtId="165" fontId="21" fillId="34" borderId="30" xfId="42" applyNumberFormat="1" applyFont="1" applyFill="1" applyBorder="1" applyAlignment="1" applyProtection="1">
      <alignment horizontal="right"/>
      <protection/>
    </xf>
    <xf numFmtId="165" fontId="0" fillId="0" borderId="0" xfId="0" applyNumberFormat="1" applyFill="1" applyBorder="1" applyAlignment="1">
      <alignment/>
    </xf>
    <xf numFmtId="0" fontId="21" fillId="34" borderId="31" xfId="0" applyFont="1" applyFill="1" applyBorder="1" applyAlignment="1">
      <alignment horizontal="left"/>
    </xf>
    <xf numFmtId="165" fontId="21" fillId="34" borderId="32" xfId="42" applyNumberFormat="1" applyFont="1" applyFill="1" applyBorder="1" applyAlignment="1" applyProtection="1">
      <alignment horizontal="right"/>
      <protection/>
    </xf>
    <xf numFmtId="9" fontId="21" fillId="34" borderId="33" xfId="0" applyNumberFormat="1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165" fontId="0" fillId="33" borderId="29" xfId="42" applyNumberFormat="1" applyFont="1" applyFill="1" applyBorder="1" applyAlignment="1" applyProtection="1">
      <alignment horizontal="right"/>
      <protection/>
    </xf>
    <xf numFmtId="0" fontId="21" fillId="34" borderId="34" xfId="0" applyFont="1" applyFill="1" applyBorder="1" applyAlignment="1">
      <alignment horizontal="left"/>
    </xf>
    <xf numFmtId="165" fontId="21" fillId="34" borderId="35" xfId="42" applyNumberFormat="1" applyFont="1" applyFill="1" applyBorder="1" applyAlignment="1" applyProtection="1">
      <alignment horizontal="right"/>
      <protection/>
    </xf>
    <xf numFmtId="9" fontId="21" fillId="34" borderId="36" xfId="0" applyNumberFormat="1" applyFont="1" applyFill="1" applyBorder="1" applyAlignment="1">
      <alignment/>
    </xf>
    <xf numFmtId="39" fontId="21" fillId="33" borderId="0" xfId="44" applyNumberFormat="1" applyFont="1" applyFill="1" applyBorder="1" applyAlignment="1" applyProtection="1">
      <alignment horizontal="right"/>
      <protection/>
    </xf>
    <xf numFmtId="0" fontId="21" fillId="33" borderId="0" xfId="0" applyFont="1" applyFill="1" applyAlignment="1">
      <alignment horizontal="left"/>
    </xf>
    <xf numFmtId="165" fontId="0" fillId="0" borderId="0" xfId="0" applyNumberFormat="1" applyAlignment="1">
      <alignment/>
    </xf>
    <xf numFmtId="0" fontId="21" fillId="33" borderId="18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177" fontId="21" fillId="33" borderId="21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21" fillId="33" borderId="0" xfId="0" applyFont="1" applyFill="1" applyBorder="1" applyAlignment="1">
      <alignment horizontal="right"/>
    </xf>
    <xf numFmtId="171" fontId="21" fillId="33" borderId="21" xfId="0" applyNumberFormat="1" applyFont="1" applyFill="1" applyBorder="1" applyAlignment="1">
      <alignment horizontal="right"/>
    </xf>
    <xf numFmtId="0" fontId="21" fillId="33" borderId="37" xfId="0" applyFont="1" applyFill="1" applyBorder="1" applyAlignment="1">
      <alignment/>
    </xf>
    <xf numFmtId="0" fontId="21" fillId="33" borderId="38" xfId="0" applyFont="1" applyFill="1" applyBorder="1" applyAlignment="1">
      <alignment/>
    </xf>
    <xf numFmtId="165" fontId="21" fillId="33" borderId="39" xfId="42" applyNumberFormat="1" applyFont="1" applyFill="1" applyBorder="1" applyAlignment="1" applyProtection="1">
      <alignment horizontal="right"/>
      <protection/>
    </xf>
    <xf numFmtId="0" fontId="0" fillId="0" borderId="29" xfId="0" applyBorder="1" applyAlignment="1">
      <alignment/>
    </xf>
    <xf numFmtId="10" fontId="21" fillId="0" borderId="0" xfId="0" applyNumberFormat="1" applyFont="1" applyAlignment="1">
      <alignment/>
    </xf>
    <xf numFmtId="169" fontId="0" fillId="0" borderId="16" xfId="0" applyNumberFormat="1" applyBorder="1" applyAlignment="1">
      <alignment horizontal="right"/>
    </xf>
    <xf numFmtId="165" fontId="0" fillId="0" borderId="17" xfId="42" applyNumberFormat="1" applyFont="1" applyFill="1" applyBorder="1" applyAlignment="1" applyProtection="1">
      <alignment horizontal="right" indent="1"/>
      <protection/>
    </xf>
    <xf numFmtId="37" fontId="21" fillId="0" borderId="0" xfId="0" applyNumberFormat="1" applyFont="1" applyAlignment="1">
      <alignment/>
    </xf>
    <xf numFmtId="169" fontId="0" fillId="0" borderId="0" xfId="0" applyNumberFormat="1" applyBorder="1" applyAlignment="1">
      <alignment/>
    </xf>
    <xf numFmtId="165" fontId="0" fillId="0" borderId="21" xfId="42" applyNumberFormat="1" applyFont="1" applyFill="1" applyBorder="1" applyAlignment="1" applyProtection="1">
      <alignment horizontal="right" indent="1"/>
      <protection/>
    </xf>
    <xf numFmtId="0" fontId="27" fillId="0" borderId="0" xfId="0" applyFont="1" applyAlignment="1">
      <alignment horizontal="center"/>
    </xf>
    <xf numFmtId="0" fontId="27" fillId="3" borderId="0" xfId="0" applyFont="1" applyFill="1" applyAlignment="1">
      <alignment horizontal="center"/>
    </xf>
    <xf numFmtId="0" fontId="0" fillId="0" borderId="40" xfId="0" applyFill="1" applyBorder="1" applyAlignment="1">
      <alignment/>
    </xf>
    <xf numFmtId="0" fontId="21" fillId="0" borderId="0" xfId="0" applyFont="1" applyAlignment="1">
      <alignment horizontal="left"/>
    </xf>
    <xf numFmtId="165" fontId="21" fillId="34" borderId="0" xfId="42" applyNumberFormat="1" applyFont="1" applyFill="1" applyBorder="1" applyAlignment="1" applyProtection="1">
      <alignment horizontal="right" indent="1"/>
      <protection/>
    </xf>
    <xf numFmtId="165" fontId="21" fillId="36" borderId="0" xfId="42" applyNumberFormat="1" applyFont="1" applyFill="1" applyBorder="1" applyAlignment="1" applyProtection="1">
      <alignment horizontal="right" indent="1"/>
      <protection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70" fontId="0" fillId="3" borderId="0" xfId="0" applyNumberFormat="1" applyFill="1" applyAlignment="1">
      <alignment/>
    </xf>
    <xf numFmtId="0" fontId="0" fillId="0" borderId="0" xfId="0" applyAlignment="1">
      <alignment horizontal="right"/>
    </xf>
    <xf numFmtId="165" fontId="0" fillId="0" borderId="0" xfId="42" applyNumberFormat="1" applyFont="1" applyFill="1" applyBorder="1" applyAlignment="1" applyProtection="1">
      <alignment horizontal="right" indent="1"/>
      <protection/>
    </xf>
    <xf numFmtId="170" fontId="0" fillId="0" borderId="41" xfId="0" applyNumberFormat="1" applyBorder="1" applyAlignment="1">
      <alignment/>
    </xf>
    <xf numFmtId="170" fontId="0" fillId="3" borderId="41" xfId="0" applyNumberFormat="1" applyFill="1" applyBorder="1" applyAlignment="1">
      <alignment/>
    </xf>
    <xf numFmtId="9" fontId="0" fillId="0" borderId="0" xfId="0" applyNumberFormat="1" applyBorder="1" applyAlignment="1">
      <alignment horizontal="right"/>
    </xf>
    <xf numFmtId="165" fontId="0" fillId="3" borderId="0" xfId="0" applyNumberFormat="1" applyFill="1" applyAlignment="1">
      <alignment/>
    </xf>
    <xf numFmtId="0" fontId="0" fillId="3" borderId="0" xfId="0" applyFill="1" applyAlignment="1">
      <alignment/>
    </xf>
    <xf numFmtId="165" fontId="0" fillId="0" borderId="0" xfId="42" applyNumberFormat="1" applyFont="1" applyFill="1" applyBorder="1" applyAlignment="1" applyProtection="1">
      <alignment horizontal="left"/>
      <protection/>
    </xf>
    <xf numFmtId="178" fontId="0" fillId="0" borderId="0" xfId="0" applyNumberFormat="1" applyAlignment="1">
      <alignment horizontal="center"/>
    </xf>
    <xf numFmtId="0" fontId="0" fillId="0" borderId="18" xfId="0" applyFont="1" applyFill="1" applyBorder="1" applyAlignment="1">
      <alignment/>
    </xf>
    <xf numFmtId="169" fontId="0" fillId="0" borderId="0" xfId="44" applyNumberFormat="1" applyFont="1" applyFill="1" applyBorder="1" applyAlignment="1" applyProtection="1">
      <alignment horizontal="right"/>
      <protection/>
    </xf>
    <xf numFmtId="9" fontId="0" fillId="0" borderId="0" xfId="0" applyNumberFormat="1" applyBorder="1" applyAlignment="1">
      <alignment horizontal="left"/>
    </xf>
    <xf numFmtId="0" fontId="0" fillId="33" borderId="42" xfId="0" applyFill="1" applyBorder="1" applyAlignment="1">
      <alignment/>
    </xf>
    <xf numFmtId="0" fontId="24" fillId="33" borderId="43" xfId="0" applyFont="1" applyFill="1" applyBorder="1" applyAlignment="1">
      <alignment horizontal="center"/>
    </xf>
    <xf numFmtId="0" fontId="24" fillId="37" borderId="43" xfId="0" applyFont="1" applyFill="1" applyBorder="1" applyAlignment="1">
      <alignment horizontal="center"/>
    </xf>
    <xf numFmtId="0" fontId="24" fillId="37" borderId="44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21" fillId="33" borderId="15" xfId="0" applyFont="1" applyFill="1" applyBorder="1" applyAlignment="1">
      <alignment/>
    </xf>
    <xf numFmtId="37" fontId="0" fillId="33" borderId="15" xfId="0" applyNumberFormat="1" applyFill="1" applyBorder="1" applyAlignment="1">
      <alignment/>
    </xf>
    <xf numFmtId="37" fontId="0" fillId="37" borderId="15" xfId="0" applyNumberFormat="1" applyFill="1" applyBorder="1" applyAlignment="1">
      <alignment/>
    </xf>
    <xf numFmtId="37" fontId="0" fillId="37" borderId="45" xfId="0" applyNumberFormat="1" applyFill="1" applyBorder="1" applyAlignment="1">
      <alignment/>
    </xf>
    <xf numFmtId="0" fontId="0" fillId="3" borderId="0" xfId="0" applyFill="1" applyBorder="1" applyAlignment="1">
      <alignment/>
    </xf>
    <xf numFmtId="37" fontId="0" fillId="37" borderId="0" xfId="0" applyNumberFormat="1" applyFill="1" applyBorder="1" applyAlignment="1">
      <alignment/>
    </xf>
    <xf numFmtId="168" fontId="0" fillId="0" borderId="0" xfId="44" applyFont="1" applyFill="1" applyBorder="1" applyAlignment="1" applyProtection="1">
      <alignment/>
      <protection/>
    </xf>
    <xf numFmtId="165" fontId="0" fillId="0" borderId="0" xfId="0" applyNumberFormat="1" applyAlignment="1">
      <alignment horizontal="right"/>
    </xf>
    <xf numFmtId="9" fontId="0" fillId="0" borderId="0" xfId="0" applyNumberFormat="1" applyFont="1" applyBorder="1" applyAlignment="1">
      <alignment horizontal="left"/>
    </xf>
    <xf numFmtId="37" fontId="0" fillId="33" borderId="18" xfId="0" applyNumberFormat="1" applyFill="1" applyBorder="1" applyAlignment="1">
      <alignment/>
    </xf>
    <xf numFmtId="37" fontId="0" fillId="37" borderId="18" xfId="0" applyNumberFormat="1" applyFill="1" applyBorder="1" applyAlignment="1">
      <alignment/>
    </xf>
    <xf numFmtId="37" fontId="0" fillId="37" borderId="46" xfId="0" applyNumberFormat="1" applyFill="1" applyBorder="1" applyAlignment="1">
      <alignment/>
    </xf>
    <xf numFmtId="0" fontId="21" fillId="33" borderId="22" xfId="0" applyFont="1" applyFill="1" applyBorder="1" applyAlignment="1">
      <alignment/>
    </xf>
    <xf numFmtId="37" fontId="0" fillId="33" borderId="22" xfId="0" applyNumberFormat="1" applyFill="1" applyBorder="1" applyAlignment="1">
      <alignment/>
    </xf>
    <xf numFmtId="37" fontId="0" fillId="37" borderId="22" xfId="0" applyNumberFormat="1" applyFill="1" applyBorder="1" applyAlignment="1">
      <alignment/>
    </xf>
    <xf numFmtId="37" fontId="0" fillId="37" borderId="47" xfId="0" applyNumberFormat="1" applyFill="1" applyBorder="1" applyAlignment="1">
      <alignment/>
    </xf>
    <xf numFmtId="0" fontId="0" fillId="0" borderId="22" xfId="0" applyBorder="1" applyAlignment="1">
      <alignment/>
    </xf>
    <xf numFmtId="165" fontId="0" fillId="0" borderId="19" xfId="0" applyNumberFormat="1" applyBorder="1" applyAlignment="1">
      <alignment horizontal="right"/>
    </xf>
    <xf numFmtId="9" fontId="0" fillId="0" borderId="19" xfId="0" applyNumberFormat="1" applyFont="1" applyBorder="1" applyAlignment="1">
      <alignment horizontal="left"/>
    </xf>
    <xf numFmtId="165" fontId="0" fillId="0" borderId="20" xfId="42" applyNumberFormat="1" applyFont="1" applyFill="1" applyBorder="1" applyAlignment="1" applyProtection="1">
      <alignment horizontal="right" indent="1"/>
      <protection/>
    </xf>
    <xf numFmtId="37" fontId="0" fillId="37" borderId="48" xfId="0" applyNumberFormat="1" applyFill="1" applyBorder="1" applyAlignment="1">
      <alignment/>
    </xf>
    <xf numFmtId="178" fontId="0" fillId="0" borderId="0" xfId="44" applyNumberFormat="1" applyFont="1" applyFill="1" applyBorder="1" applyAlignment="1" applyProtection="1">
      <alignment horizontal="center"/>
      <protection/>
    </xf>
    <xf numFmtId="37" fontId="0" fillId="33" borderId="49" xfId="0" applyNumberFormat="1" applyFill="1" applyBorder="1" applyAlignment="1">
      <alignment/>
    </xf>
    <xf numFmtId="37" fontId="0" fillId="37" borderId="49" xfId="0" applyNumberFormat="1" applyFill="1" applyBorder="1" applyAlignment="1">
      <alignment/>
    </xf>
    <xf numFmtId="170" fontId="0" fillId="33" borderId="47" xfId="0" applyNumberFormat="1" applyFill="1" applyBorder="1" applyAlignment="1">
      <alignment/>
    </xf>
    <xf numFmtId="170" fontId="0" fillId="33" borderId="20" xfId="0" applyNumberFormat="1" applyFill="1" applyBorder="1" applyAlignment="1">
      <alignment/>
    </xf>
    <xf numFmtId="170" fontId="0" fillId="37" borderId="20" xfId="0" applyNumberFormat="1" applyFill="1" applyBorder="1" applyAlignment="1">
      <alignment/>
    </xf>
    <xf numFmtId="170" fontId="0" fillId="37" borderId="47" xfId="0" applyNumberFormat="1" applyFill="1" applyBorder="1" applyAlignment="1">
      <alignment/>
    </xf>
    <xf numFmtId="0" fontId="21" fillId="33" borderId="14" xfId="0" applyFont="1" applyFill="1" applyBorder="1" applyAlignment="1">
      <alignment/>
    </xf>
    <xf numFmtId="179" fontId="21" fillId="33" borderId="14" xfId="0" applyNumberFormat="1" applyFont="1" applyFill="1" applyBorder="1" applyAlignment="1">
      <alignment/>
    </xf>
    <xf numFmtId="176" fontId="0" fillId="33" borderId="14" xfId="42" applyNumberFormat="1" applyFill="1" applyBorder="1" applyAlignment="1">
      <alignment/>
    </xf>
    <xf numFmtId="179" fontId="21" fillId="37" borderId="14" xfId="0" applyNumberFormat="1" applyFont="1" applyFill="1" applyBorder="1" applyAlignment="1">
      <alignment/>
    </xf>
    <xf numFmtId="179" fontId="21" fillId="33" borderId="0" xfId="0" applyNumberFormat="1" applyFont="1" applyFill="1" applyBorder="1" applyAlignment="1">
      <alignment/>
    </xf>
    <xf numFmtId="179" fontId="21" fillId="37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167" fontId="0" fillId="33" borderId="14" xfId="0" applyNumberFormat="1" applyFill="1" applyBorder="1" applyAlignment="1">
      <alignment/>
    </xf>
    <xf numFmtId="167" fontId="0" fillId="37" borderId="14" xfId="0" applyNumberFormat="1" applyFill="1" applyBorder="1" applyAlignment="1">
      <alignment/>
    </xf>
    <xf numFmtId="167" fontId="0" fillId="37" borderId="42" xfId="0" applyNumberFormat="1" applyFill="1" applyBorder="1" applyAlignment="1">
      <alignment/>
    </xf>
    <xf numFmtId="167" fontId="21" fillId="37" borderId="14" xfId="0" applyNumberFormat="1" applyFont="1" applyFill="1" applyBorder="1" applyAlignment="1">
      <alignment/>
    </xf>
    <xf numFmtId="9" fontId="0" fillId="0" borderId="0" xfId="0" applyNumberFormat="1" applyFont="1" applyBorder="1" applyAlignment="1">
      <alignment horizontal="right"/>
    </xf>
    <xf numFmtId="170" fontId="0" fillId="0" borderId="0" xfId="0" applyNumberFormat="1" applyFont="1" applyBorder="1" applyAlignment="1">
      <alignment horizontal="right"/>
    </xf>
    <xf numFmtId="0" fontId="21" fillId="33" borderId="49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0" borderId="37" xfId="0" applyFont="1" applyBorder="1" applyAlignment="1">
      <alignment horizontal="right"/>
    </xf>
    <xf numFmtId="0" fontId="0" fillId="0" borderId="38" xfId="0" applyBorder="1" applyAlignment="1">
      <alignment horizontal="right"/>
    </xf>
    <xf numFmtId="170" fontId="0" fillId="0" borderId="38" xfId="0" applyNumberFormat="1" applyFont="1" applyBorder="1" applyAlignment="1">
      <alignment horizontal="right"/>
    </xf>
    <xf numFmtId="165" fontId="0" fillId="0" borderId="39" xfId="42" applyNumberFormat="1" applyFont="1" applyFill="1" applyBorder="1" applyAlignment="1" applyProtection="1">
      <alignment horizontal="right" indent="1"/>
      <protection/>
    </xf>
    <xf numFmtId="0" fontId="21" fillId="33" borderId="47" xfId="0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9" xfId="0" applyFill="1" applyBorder="1" applyAlignment="1">
      <alignment/>
    </xf>
    <xf numFmtId="0" fontId="0" fillId="37" borderId="19" xfId="0" applyFill="1" applyBorder="1" applyAlignment="1">
      <alignment/>
    </xf>
    <xf numFmtId="170" fontId="21" fillId="0" borderId="0" xfId="0" applyNumberFormat="1" applyFont="1" applyBorder="1" applyAlignment="1">
      <alignment/>
    </xf>
    <xf numFmtId="180" fontId="0" fillId="0" borderId="21" xfId="42" applyNumberFormat="1" applyFont="1" applyFill="1" applyBorder="1" applyAlignment="1" applyProtection="1">
      <alignment horizontal="right" indent="1"/>
      <protection/>
    </xf>
    <xf numFmtId="0" fontId="21" fillId="0" borderId="0" xfId="0" applyFont="1" applyFill="1" applyBorder="1" applyAlignment="1">
      <alignment horizontal="right"/>
    </xf>
    <xf numFmtId="37" fontId="0" fillId="0" borderId="0" xfId="0" applyNumberFormat="1" applyFill="1" applyBorder="1" applyAlignment="1">
      <alignment/>
    </xf>
    <xf numFmtId="0" fontId="0" fillId="0" borderId="41" xfId="0" applyFill="1" applyBorder="1" applyAlignment="1">
      <alignment/>
    </xf>
    <xf numFmtId="0" fontId="21" fillId="0" borderId="15" xfId="0" applyFont="1" applyBorder="1" applyAlignment="1">
      <alignment horizontal="left"/>
    </xf>
    <xf numFmtId="170" fontId="21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21" fillId="0" borderId="37" xfId="0" applyFont="1" applyBorder="1" applyAlignment="1">
      <alignment/>
    </xf>
    <xf numFmtId="0" fontId="21" fillId="0" borderId="38" xfId="0" applyFont="1" applyBorder="1" applyAlignment="1">
      <alignment/>
    </xf>
    <xf numFmtId="0" fontId="21" fillId="0" borderId="38" xfId="0" applyFont="1" applyBorder="1" applyAlignment="1">
      <alignment horizontal="right"/>
    </xf>
    <xf numFmtId="169" fontId="21" fillId="0" borderId="39" xfId="44" applyNumberFormat="1" applyFont="1" applyFill="1" applyBorder="1" applyAlignment="1" applyProtection="1">
      <alignment horizontal="right"/>
      <protection/>
    </xf>
    <xf numFmtId="38" fontId="21" fillId="0" borderId="22" xfId="0" applyNumberFormat="1" applyFont="1" applyBorder="1" applyAlignment="1">
      <alignment/>
    </xf>
    <xf numFmtId="37" fontId="21" fillId="0" borderId="19" xfId="0" applyNumberFormat="1" applyFont="1" applyBorder="1" applyAlignment="1">
      <alignment/>
    </xf>
    <xf numFmtId="37" fontId="21" fillId="0" borderId="20" xfId="0" applyNumberFormat="1" applyFont="1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21" fillId="0" borderId="0" xfId="0" applyFont="1" applyAlignment="1">
      <alignment/>
    </xf>
    <xf numFmtId="0" fontId="24" fillId="0" borderId="0" xfId="0" applyFont="1" applyFill="1" applyBorder="1" applyAlignment="1">
      <alignment horizontal="center"/>
    </xf>
    <xf numFmtId="176" fontId="0" fillId="0" borderId="0" xfId="42" applyNumberFormat="1" applyAlignment="1">
      <alignment/>
    </xf>
    <xf numFmtId="176" fontId="0" fillId="0" borderId="0" xfId="0" applyNumberFormat="1" applyAlignment="1">
      <alignment/>
    </xf>
    <xf numFmtId="170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/>
    </xf>
    <xf numFmtId="169" fontId="21" fillId="0" borderId="0" xfId="44" applyNumberFormat="1" applyFont="1" applyFill="1" applyBorder="1" applyAlignment="1" applyProtection="1">
      <alignment/>
      <protection/>
    </xf>
    <xf numFmtId="170" fontId="21" fillId="0" borderId="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60th &amp; Glisan - Center Station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r%20Jim's%20Still%20Really%20Nice%20-%20Complete%20thru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ft Costs 2"/>
      <sheetName val="Proforma 2-Orig."/>
      <sheetName val="Proforma 2-All Expenses"/>
      <sheetName val="Amort Table"/>
    </sheetNames>
    <sheetDataSet>
      <sheetData sheetId="3">
        <row r="5">
          <cell r="D5">
            <v>1435000</v>
          </cell>
          <cell r="H5" t="e">
            <v>#N/A</v>
          </cell>
        </row>
        <row r="6">
          <cell r="D6" t="e">
            <v>#REF!</v>
          </cell>
        </row>
        <row r="7">
          <cell r="D7" t="e">
            <v>#REF!</v>
          </cell>
        </row>
        <row r="8">
          <cell r="D8">
            <v>12</v>
          </cell>
        </row>
        <row r="9">
          <cell r="D9">
            <v>39448</v>
          </cell>
        </row>
        <row r="10">
          <cell r="D10">
            <v>0</v>
          </cell>
        </row>
        <row r="18">
          <cell r="A18" t="e">
            <v>#N/A</v>
          </cell>
          <cell r="C18" t="e">
            <v>#N/A</v>
          </cell>
          <cell r="D18" t="e">
            <v>#N/A</v>
          </cell>
          <cell r="E18" t="e">
            <v>#N/A</v>
          </cell>
          <cell r="F18" t="e">
            <v>#N/A</v>
          </cell>
          <cell r="G18" t="e">
            <v>#N/A</v>
          </cell>
          <cell r="H18" t="e">
            <v>#N/A</v>
          </cell>
        </row>
        <row r="19">
          <cell r="A19" t="e">
            <v>#N/A</v>
          </cell>
          <cell r="C19" t="e">
            <v>#N/A</v>
          </cell>
          <cell r="D19" t="e">
            <v>#N/A</v>
          </cell>
          <cell r="E19" t="e">
            <v>#N/A</v>
          </cell>
          <cell r="F19" t="e">
            <v>#N/A</v>
          </cell>
          <cell r="G19" t="e">
            <v>#N/A</v>
          </cell>
          <cell r="H19" t="e">
            <v>#N/A</v>
          </cell>
        </row>
        <row r="20">
          <cell r="A20" t="e">
            <v>#N/A</v>
          </cell>
          <cell r="C20" t="e">
            <v>#N/A</v>
          </cell>
          <cell r="D20" t="e">
            <v>#N/A</v>
          </cell>
          <cell r="E20" t="e">
            <v>#N/A</v>
          </cell>
          <cell r="F20" t="e">
            <v>#N/A</v>
          </cell>
          <cell r="G20" t="e">
            <v>#N/A</v>
          </cell>
          <cell r="H20" t="e">
            <v>#N/A</v>
          </cell>
        </row>
        <row r="21">
          <cell r="A21" t="e">
            <v>#N/A</v>
          </cell>
          <cell r="C21" t="e">
            <v>#N/A</v>
          </cell>
          <cell r="D21" t="e">
            <v>#N/A</v>
          </cell>
          <cell r="E21" t="e">
            <v>#N/A</v>
          </cell>
          <cell r="F21" t="e">
            <v>#N/A</v>
          </cell>
          <cell r="G21" t="e">
            <v>#N/A</v>
          </cell>
          <cell r="H21" t="e">
            <v>#N/A</v>
          </cell>
        </row>
        <row r="22">
          <cell r="A22" t="e">
            <v>#N/A</v>
          </cell>
          <cell r="C22" t="e">
            <v>#N/A</v>
          </cell>
          <cell r="D22" t="e">
            <v>#N/A</v>
          </cell>
          <cell r="E22" t="e">
            <v>#N/A</v>
          </cell>
          <cell r="F22" t="e">
            <v>#N/A</v>
          </cell>
          <cell r="G22" t="e">
            <v>#N/A</v>
          </cell>
          <cell r="H22" t="e">
            <v>#N/A</v>
          </cell>
        </row>
        <row r="23">
          <cell r="A23" t="e">
            <v>#N/A</v>
          </cell>
          <cell r="C23" t="e">
            <v>#N/A</v>
          </cell>
          <cell r="D23" t="e">
            <v>#N/A</v>
          </cell>
          <cell r="E23" t="e">
            <v>#N/A</v>
          </cell>
          <cell r="F23" t="e">
            <v>#N/A</v>
          </cell>
          <cell r="G23" t="e">
            <v>#N/A</v>
          </cell>
          <cell r="H23" t="e">
            <v>#N/A</v>
          </cell>
        </row>
        <row r="24">
          <cell r="A24" t="e">
            <v>#N/A</v>
          </cell>
          <cell r="C24" t="e">
            <v>#N/A</v>
          </cell>
          <cell r="D24" t="e">
            <v>#N/A</v>
          </cell>
          <cell r="E24" t="e">
            <v>#N/A</v>
          </cell>
          <cell r="F24" t="e">
            <v>#N/A</v>
          </cell>
          <cell r="G24" t="e">
            <v>#N/A</v>
          </cell>
          <cell r="H24" t="e">
            <v>#N/A</v>
          </cell>
        </row>
        <row r="25">
          <cell r="A25" t="e">
            <v>#N/A</v>
          </cell>
          <cell r="C25" t="e">
            <v>#N/A</v>
          </cell>
          <cell r="D25" t="e">
            <v>#N/A</v>
          </cell>
          <cell r="E25" t="e">
            <v>#N/A</v>
          </cell>
          <cell r="F25" t="e">
            <v>#N/A</v>
          </cell>
          <cell r="G25" t="e">
            <v>#N/A</v>
          </cell>
          <cell r="H25" t="e">
            <v>#N/A</v>
          </cell>
        </row>
        <row r="26">
          <cell r="A26" t="e">
            <v>#N/A</v>
          </cell>
          <cell r="C26" t="e">
            <v>#N/A</v>
          </cell>
          <cell r="D26" t="e">
            <v>#N/A</v>
          </cell>
          <cell r="E26" t="e">
            <v>#N/A</v>
          </cell>
          <cell r="F26" t="e">
            <v>#N/A</v>
          </cell>
          <cell r="G26" t="e">
            <v>#N/A</v>
          </cell>
          <cell r="H26" t="e">
            <v>#N/A</v>
          </cell>
        </row>
        <row r="27">
          <cell r="A27" t="e">
            <v>#N/A</v>
          </cell>
          <cell r="C27" t="e">
            <v>#N/A</v>
          </cell>
          <cell r="D27" t="e">
            <v>#N/A</v>
          </cell>
          <cell r="E27" t="e">
            <v>#N/A</v>
          </cell>
          <cell r="F27" t="e">
            <v>#N/A</v>
          </cell>
          <cell r="G27" t="e">
            <v>#N/A</v>
          </cell>
          <cell r="H27" t="e">
            <v>#N/A</v>
          </cell>
        </row>
        <row r="28">
          <cell r="A28" t="e">
            <v>#N/A</v>
          </cell>
          <cell r="C28" t="e">
            <v>#N/A</v>
          </cell>
          <cell r="D28" t="e">
            <v>#N/A</v>
          </cell>
          <cell r="E28" t="e">
            <v>#N/A</v>
          </cell>
          <cell r="F28" t="e">
            <v>#N/A</v>
          </cell>
          <cell r="G28" t="e">
            <v>#N/A</v>
          </cell>
          <cell r="H28" t="e">
            <v>#N/A</v>
          </cell>
        </row>
        <row r="29">
          <cell r="A29" t="e">
            <v>#N/A</v>
          </cell>
          <cell r="C29" t="e">
            <v>#N/A</v>
          </cell>
          <cell r="D29" t="e">
            <v>#N/A</v>
          </cell>
          <cell r="E29" t="e">
            <v>#N/A</v>
          </cell>
          <cell r="F29" t="e">
            <v>#N/A</v>
          </cell>
          <cell r="G29" t="e">
            <v>#N/A</v>
          </cell>
          <cell r="H29" t="e">
            <v>#N/A</v>
          </cell>
        </row>
        <row r="30">
          <cell r="A30" t="e">
            <v>#N/A</v>
          </cell>
          <cell r="C30" t="e">
            <v>#N/A</v>
          </cell>
          <cell r="D30" t="e">
            <v>#N/A</v>
          </cell>
          <cell r="E30" t="e">
            <v>#N/A</v>
          </cell>
          <cell r="F30" t="e">
            <v>#N/A</v>
          </cell>
          <cell r="G30" t="e">
            <v>#N/A</v>
          </cell>
          <cell r="H30" t="e">
            <v>#N/A</v>
          </cell>
        </row>
        <row r="31">
          <cell r="A31" t="e">
            <v>#N/A</v>
          </cell>
          <cell r="C31" t="e">
            <v>#N/A</v>
          </cell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  <cell r="H31" t="e">
            <v>#N/A</v>
          </cell>
        </row>
        <row r="32">
          <cell r="A32" t="e">
            <v>#N/A</v>
          </cell>
          <cell r="C32" t="e">
            <v>#N/A</v>
          </cell>
          <cell r="D32" t="e">
            <v>#N/A</v>
          </cell>
          <cell r="E32" t="e">
            <v>#N/A</v>
          </cell>
          <cell r="F32" t="e">
            <v>#N/A</v>
          </cell>
          <cell r="G32" t="e">
            <v>#N/A</v>
          </cell>
          <cell r="H32" t="e">
            <v>#N/A</v>
          </cell>
        </row>
        <row r="33">
          <cell r="A33" t="e">
            <v>#N/A</v>
          </cell>
          <cell r="C33" t="e">
            <v>#N/A</v>
          </cell>
          <cell r="D33" t="e">
            <v>#N/A</v>
          </cell>
          <cell r="E33" t="e">
            <v>#N/A</v>
          </cell>
          <cell r="F33" t="e">
            <v>#N/A</v>
          </cell>
          <cell r="G33" t="e">
            <v>#N/A</v>
          </cell>
          <cell r="H33" t="e">
            <v>#N/A</v>
          </cell>
        </row>
        <row r="34">
          <cell r="A34" t="e">
            <v>#N/A</v>
          </cell>
          <cell r="C34" t="e">
            <v>#N/A</v>
          </cell>
          <cell r="D34" t="e">
            <v>#N/A</v>
          </cell>
          <cell r="E34" t="e">
            <v>#N/A</v>
          </cell>
          <cell r="F34" t="e">
            <v>#N/A</v>
          </cell>
          <cell r="G34" t="e">
            <v>#N/A</v>
          </cell>
          <cell r="H34" t="e">
            <v>#N/A</v>
          </cell>
        </row>
        <row r="35">
          <cell r="A35" t="e">
            <v>#N/A</v>
          </cell>
          <cell r="C35" t="e">
            <v>#N/A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H35" t="e">
            <v>#N/A</v>
          </cell>
        </row>
        <row r="36">
          <cell r="A36" t="e">
            <v>#N/A</v>
          </cell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</row>
        <row r="37">
          <cell r="A37" t="e">
            <v>#N/A</v>
          </cell>
          <cell r="C37" t="e">
            <v>#N/A</v>
          </cell>
          <cell r="D37" t="e">
            <v>#N/A</v>
          </cell>
          <cell r="E37" t="e">
            <v>#N/A</v>
          </cell>
          <cell r="F37" t="e">
            <v>#N/A</v>
          </cell>
          <cell r="G37" t="e">
            <v>#N/A</v>
          </cell>
          <cell r="H37" t="e">
            <v>#N/A</v>
          </cell>
        </row>
        <row r="38">
          <cell r="A38" t="e">
            <v>#N/A</v>
          </cell>
          <cell r="C38" t="e">
            <v>#N/A</v>
          </cell>
          <cell r="D38" t="e">
            <v>#N/A</v>
          </cell>
          <cell r="E38" t="e">
            <v>#N/A</v>
          </cell>
          <cell r="F38" t="e">
            <v>#N/A</v>
          </cell>
          <cell r="G38" t="e">
            <v>#N/A</v>
          </cell>
          <cell r="H38" t="e">
            <v>#N/A</v>
          </cell>
        </row>
        <row r="39">
          <cell r="A39" t="e">
            <v>#N/A</v>
          </cell>
          <cell r="C39" t="e">
            <v>#N/A</v>
          </cell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  <cell r="H39" t="e">
            <v>#N/A</v>
          </cell>
        </row>
        <row r="40">
          <cell r="A40" t="e">
            <v>#N/A</v>
          </cell>
          <cell r="C40" t="e">
            <v>#N/A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  <cell r="H40" t="e">
            <v>#N/A</v>
          </cell>
        </row>
        <row r="41">
          <cell r="A41" t="e">
            <v>#N/A</v>
          </cell>
          <cell r="C41" t="e">
            <v>#N/A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</row>
        <row r="42">
          <cell r="A42" t="e">
            <v>#N/A</v>
          </cell>
          <cell r="C42" t="e">
            <v>#N/A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</row>
        <row r="43">
          <cell r="A43" t="e">
            <v>#N/A</v>
          </cell>
          <cell r="C43" t="e">
            <v>#N/A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</row>
        <row r="44">
          <cell r="A44" t="e">
            <v>#N/A</v>
          </cell>
          <cell r="C44" t="e">
            <v>#N/A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</row>
        <row r="45">
          <cell r="A45" t="e">
            <v>#N/A</v>
          </cell>
          <cell r="C45" t="e">
            <v>#N/A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</row>
        <row r="46">
          <cell r="A46" t="e">
            <v>#N/A</v>
          </cell>
          <cell r="C46" t="e">
            <v>#N/A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</row>
        <row r="47">
          <cell r="A47" t="e">
            <v>#N/A</v>
          </cell>
          <cell r="C47" t="e">
            <v>#N/A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</row>
        <row r="48">
          <cell r="A48" t="e">
            <v>#N/A</v>
          </cell>
          <cell r="C48" t="e">
            <v>#N/A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</row>
        <row r="49">
          <cell r="A49" t="e">
            <v>#N/A</v>
          </cell>
          <cell r="C49" t="e">
            <v>#N/A</v>
          </cell>
          <cell r="D49" t="e">
            <v>#N/A</v>
          </cell>
          <cell r="E49" t="e">
            <v>#N/A</v>
          </cell>
          <cell r="F49" t="e">
            <v>#N/A</v>
          </cell>
          <cell r="G49" t="e">
            <v>#N/A</v>
          </cell>
          <cell r="H49" t="e">
            <v>#N/A</v>
          </cell>
        </row>
        <row r="50">
          <cell r="A50" t="e">
            <v>#N/A</v>
          </cell>
          <cell r="C50" t="e">
            <v>#N/A</v>
          </cell>
          <cell r="D50" t="e">
            <v>#N/A</v>
          </cell>
          <cell r="E50" t="e">
            <v>#N/A</v>
          </cell>
          <cell r="F50" t="e">
            <v>#N/A</v>
          </cell>
          <cell r="G50" t="e">
            <v>#N/A</v>
          </cell>
          <cell r="H50" t="e">
            <v>#N/A</v>
          </cell>
        </row>
        <row r="51">
          <cell r="A51" t="e">
            <v>#N/A</v>
          </cell>
          <cell r="C51" t="e">
            <v>#N/A</v>
          </cell>
          <cell r="D51" t="e">
            <v>#N/A</v>
          </cell>
          <cell r="E51" t="e">
            <v>#N/A</v>
          </cell>
          <cell r="F51" t="e">
            <v>#N/A</v>
          </cell>
          <cell r="G51" t="e">
            <v>#N/A</v>
          </cell>
          <cell r="H51" t="e">
            <v>#N/A</v>
          </cell>
        </row>
        <row r="52">
          <cell r="A52" t="e">
            <v>#N/A</v>
          </cell>
          <cell r="C52" t="e">
            <v>#N/A</v>
          </cell>
          <cell r="D52" t="e">
            <v>#N/A</v>
          </cell>
          <cell r="E52" t="e">
            <v>#N/A</v>
          </cell>
          <cell r="F52" t="e">
            <v>#N/A</v>
          </cell>
          <cell r="G52" t="e">
            <v>#N/A</v>
          </cell>
          <cell r="H52" t="e">
            <v>#N/A</v>
          </cell>
        </row>
        <row r="53">
          <cell r="A53" t="e">
            <v>#N/A</v>
          </cell>
          <cell r="C53" t="e">
            <v>#N/A</v>
          </cell>
          <cell r="D53" t="e">
            <v>#N/A</v>
          </cell>
          <cell r="E53" t="e">
            <v>#N/A</v>
          </cell>
          <cell r="F53" t="e">
            <v>#N/A</v>
          </cell>
          <cell r="G53" t="e">
            <v>#N/A</v>
          </cell>
          <cell r="H53" t="e">
            <v>#N/A</v>
          </cell>
        </row>
        <row r="54">
          <cell r="A54" t="e">
            <v>#N/A</v>
          </cell>
          <cell r="C54" t="e">
            <v>#N/A</v>
          </cell>
          <cell r="D54" t="e">
            <v>#N/A</v>
          </cell>
          <cell r="E54" t="e">
            <v>#N/A</v>
          </cell>
          <cell r="F54" t="e">
            <v>#N/A</v>
          </cell>
          <cell r="G54" t="e">
            <v>#N/A</v>
          </cell>
          <cell r="H54" t="e">
            <v>#N/A</v>
          </cell>
        </row>
        <row r="55">
          <cell r="A55" t="e">
            <v>#N/A</v>
          </cell>
          <cell r="C55" t="e">
            <v>#N/A</v>
          </cell>
          <cell r="D55" t="e">
            <v>#N/A</v>
          </cell>
          <cell r="E55" t="e">
            <v>#N/A</v>
          </cell>
          <cell r="F55" t="e">
            <v>#N/A</v>
          </cell>
          <cell r="G55" t="e">
            <v>#N/A</v>
          </cell>
          <cell r="H55" t="e">
            <v>#N/A</v>
          </cell>
        </row>
        <row r="56">
          <cell r="A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</row>
        <row r="57">
          <cell r="A57" t="e">
            <v>#N/A</v>
          </cell>
          <cell r="C57" t="e">
            <v>#N/A</v>
          </cell>
          <cell r="D57" t="e">
            <v>#N/A</v>
          </cell>
          <cell r="E57" t="e">
            <v>#N/A</v>
          </cell>
          <cell r="F57" t="e">
            <v>#N/A</v>
          </cell>
          <cell r="G57" t="e">
            <v>#N/A</v>
          </cell>
          <cell r="H57" t="e">
            <v>#N/A</v>
          </cell>
        </row>
        <row r="58">
          <cell r="A58" t="e">
            <v>#N/A</v>
          </cell>
          <cell r="C58" t="e">
            <v>#N/A</v>
          </cell>
          <cell r="D58" t="e">
            <v>#N/A</v>
          </cell>
          <cell r="E58" t="e">
            <v>#N/A</v>
          </cell>
          <cell r="F58" t="e">
            <v>#N/A</v>
          </cell>
          <cell r="G58" t="e">
            <v>#N/A</v>
          </cell>
          <cell r="H58" t="e">
            <v>#N/A</v>
          </cell>
        </row>
        <row r="59">
          <cell r="A59" t="e">
            <v>#N/A</v>
          </cell>
          <cell r="C59" t="e">
            <v>#N/A</v>
          </cell>
          <cell r="D59" t="e">
            <v>#N/A</v>
          </cell>
          <cell r="E59" t="e">
            <v>#N/A</v>
          </cell>
          <cell r="F59" t="e">
            <v>#N/A</v>
          </cell>
          <cell r="G59" t="e">
            <v>#N/A</v>
          </cell>
          <cell r="H59" t="e">
            <v>#N/A</v>
          </cell>
        </row>
        <row r="60">
          <cell r="A60" t="e">
            <v>#N/A</v>
          </cell>
          <cell r="C60" t="e">
            <v>#N/A</v>
          </cell>
          <cell r="D60" t="e">
            <v>#N/A</v>
          </cell>
          <cell r="E60" t="e">
            <v>#N/A</v>
          </cell>
          <cell r="F60" t="e">
            <v>#N/A</v>
          </cell>
          <cell r="G60" t="e">
            <v>#N/A</v>
          </cell>
          <cell r="H60" t="e">
            <v>#N/A</v>
          </cell>
        </row>
        <row r="61">
          <cell r="A61" t="e">
            <v>#N/A</v>
          </cell>
          <cell r="C61" t="e">
            <v>#N/A</v>
          </cell>
          <cell r="D61" t="e">
            <v>#N/A</v>
          </cell>
          <cell r="E61" t="e">
            <v>#N/A</v>
          </cell>
          <cell r="F61" t="e">
            <v>#N/A</v>
          </cell>
          <cell r="G61" t="e">
            <v>#N/A</v>
          </cell>
          <cell r="H61" t="e">
            <v>#N/A</v>
          </cell>
        </row>
        <row r="62">
          <cell r="A62" t="e">
            <v>#N/A</v>
          </cell>
          <cell r="C62" t="e">
            <v>#N/A</v>
          </cell>
          <cell r="D62" t="e">
            <v>#N/A</v>
          </cell>
          <cell r="E62" t="e">
            <v>#N/A</v>
          </cell>
          <cell r="F62" t="e">
            <v>#N/A</v>
          </cell>
          <cell r="G62" t="e">
            <v>#N/A</v>
          </cell>
          <cell r="H62" t="e">
            <v>#N/A</v>
          </cell>
        </row>
        <row r="63">
          <cell r="A63" t="e">
            <v>#N/A</v>
          </cell>
          <cell r="C63" t="e">
            <v>#N/A</v>
          </cell>
          <cell r="D63" t="e">
            <v>#N/A</v>
          </cell>
          <cell r="E63" t="e">
            <v>#N/A</v>
          </cell>
          <cell r="F63" t="e">
            <v>#N/A</v>
          </cell>
          <cell r="G63" t="e">
            <v>#N/A</v>
          </cell>
          <cell r="H63" t="e">
            <v>#N/A</v>
          </cell>
        </row>
        <row r="64">
          <cell r="A64" t="e">
            <v>#N/A</v>
          </cell>
          <cell r="C64" t="e">
            <v>#N/A</v>
          </cell>
          <cell r="D64" t="e">
            <v>#N/A</v>
          </cell>
          <cell r="E64" t="e">
            <v>#N/A</v>
          </cell>
          <cell r="F64" t="e">
            <v>#N/A</v>
          </cell>
          <cell r="G64" t="e">
            <v>#N/A</v>
          </cell>
          <cell r="H64" t="e">
            <v>#N/A</v>
          </cell>
        </row>
        <row r="65">
          <cell r="A65" t="e">
            <v>#N/A</v>
          </cell>
          <cell r="C65" t="e">
            <v>#N/A</v>
          </cell>
          <cell r="D65" t="e">
            <v>#N/A</v>
          </cell>
          <cell r="E65" t="e">
            <v>#N/A</v>
          </cell>
          <cell r="F65" t="e">
            <v>#N/A</v>
          </cell>
          <cell r="G65" t="e">
            <v>#N/A</v>
          </cell>
          <cell r="H65" t="e">
            <v>#N/A</v>
          </cell>
        </row>
        <row r="66">
          <cell r="A66" t="e">
            <v>#N/A</v>
          </cell>
          <cell r="C66" t="e">
            <v>#N/A</v>
          </cell>
          <cell r="D66" t="e">
            <v>#N/A</v>
          </cell>
          <cell r="E66" t="e">
            <v>#N/A</v>
          </cell>
          <cell r="F66" t="e">
            <v>#N/A</v>
          </cell>
          <cell r="G66" t="e">
            <v>#N/A</v>
          </cell>
          <cell r="H66" t="e">
            <v>#N/A</v>
          </cell>
        </row>
        <row r="67">
          <cell r="A67" t="e">
            <v>#N/A</v>
          </cell>
          <cell r="C67" t="e">
            <v>#N/A</v>
          </cell>
          <cell r="D67" t="e">
            <v>#N/A</v>
          </cell>
          <cell r="E67" t="e">
            <v>#N/A</v>
          </cell>
          <cell r="F67" t="e">
            <v>#N/A</v>
          </cell>
          <cell r="G67" t="e">
            <v>#N/A</v>
          </cell>
          <cell r="H67" t="e">
            <v>#N/A</v>
          </cell>
        </row>
        <row r="68">
          <cell r="A68" t="e">
            <v>#N/A</v>
          </cell>
          <cell r="C68" t="e">
            <v>#N/A</v>
          </cell>
          <cell r="D68" t="e">
            <v>#N/A</v>
          </cell>
          <cell r="E68" t="e">
            <v>#N/A</v>
          </cell>
          <cell r="F68" t="e">
            <v>#N/A</v>
          </cell>
          <cell r="G68" t="e">
            <v>#N/A</v>
          </cell>
          <cell r="H68" t="e">
            <v>#N/A</v>
          </cell>
        </row>
        <row r="69">
          <cell r="A69" t="e">
            <v>#N/A</v>
          </cell>
          <cell r="C69" t="e">
            <v>#N/A</v>
          </cell>
          <cell r="D69" t="e">
            <v>#N/A</v>
          </cell>
          <cell r="E69" t="e">
            <v>#N/A</v>
          </cell>
          <cell r="F69" t="e">
            <v>#N/A</v>
          </cell>
          <cell r="G69" t="e">
            <v>#N/A</v>
          </cell>
          <cell r="H69" t="e">
            <v>#N/A</v>
          </cell>
        </row>
        <row r="70">
          <cell r="A70" t="e">
            <v>#N/A</v>
          </cell>
          <cell r="C70" t="e">
            <v>#N/A</v>
          </cell>
          <cell r="D70" t="e">
            <v>#N/A</v>
          </cell>
          <cell r="E70" t="e">
            <v>#N/A</v>
          </cell>
          <cell r="F70" t="e">
            <v>#N/A</v>
          </cell>
          <cell r="G70" t="e">
            <v>#N/A</v>
          </cell>
          <cell r="H70" t="e">
            <v>#N/A</v>
          </cell>
        </row>
        <row r="71">
          <cell r="A71" t="e">
            <v>#N/A</v>
          </cell>
          <cell r="C71" t="e">
            <v>#N/A</v>
          </cell>
          <cell r="D71" t="e">
            <v>#N/A</v>
          </cell>
          <cell r="E71" t="e">
            <v>#N/A</v>
          </cell>
          <cell r="F71" t="e">
            <v>#N/A</v>
          </cell>
          <cell r="G71" t="e">
            <v>#N/A</v>
          </cell>
          <cell r="H71" t="e">
            <v>#N/A</v>
          </cell>
        </row>
        <row r="72">
          <cell r="A72" t="e">
            <v>#N/A</v>
          </cell>
          <cell r="C72" t="e">
            <v>#N/A</v>
          </cell>
          <cell r="D72" t="e">
            <v>#N/A</v>
          </cell>
          <cell r="E72" t="e">
            <v>#N/A</v>
          </cell>
          <cell r="F72" t="e">
            <v>#N/A</v>
          </cell>
          <cell r="G72" t="e">
            <v>#N/A</v>
          </cell>
          <cell r="H72" t="e">
            <v>#N/A</v>
          </cell>
        </row>
        <row r="73">
          <cell r="A73" t="e">
            <v>#N/A</v>
          </cell>
          <cell r="C73" t="e">
            <v>#N/A</v>
          </cell>
          <cell r="D73" t="e">
            <v>#N/A</v>
          </cell>
          <cell r="E73" t="e">
            <v>#N/A</v>
          </cell>
          <cell r="F73" t="e">
            <v>#N/A</v>
          </cell>
          <cell r="G73" t="e">
            <v>#N/A</v>
          </cell>
          <cell r="H73" t="e">
            <v>#N/A</v>
          </cell>
        </row>
        <row r="74">
          <cell r="A74" t="e">
            <v>#N/A</v>
          </cell>
          <cell r="C74" t="e">
            <v>#N/A</v>
          </cell>
          <cell r="D74" t="e">
            <v>#N/A</v>
          </cell>
          <cell r="E74" t="e">
            <v>#N/A</v>
          </cell>
          <cell r="F74" t="e">
            <v>#N/A</v>
          </cell>
          <cell r="G74" t="e">
            <v>#N/A</v>
          </cell>
          <cell r="H74" t="e">
            <v>#N/A</v>
          </cell>
        </row>
        <row r="75">
          <cell r="A75" t="e">
            <v>#N/A</v>
          </cell>
          <cell r="C75" t="e">
            <v>#N/A</v>
          </cell>
          <cell r="D75" t="e">
            <v>#N/A</v>
          </cell>
          <cell r="E75" t="e">
            <v>#N/A</v>
          </cell>
          <cell r="F75" t="e">
            <v>#N/A</v>
          </cell>
          <cell r="G75" t="e">
            <v>#N/A</v>
          </cell>
          <cell r="H75" t="e">
            <v>#N/A</v>
          </cell>
        </row>
        <row r="76">
          <cell r="A76" t="e">
            <v>#N/A</v>
          </cell>
          <cell r="C76" t="e">
            <v>#N/A</v>
          </cell>
          <cell r="D76" t="e">
            <v>#N/A</v>
          </cell>
          <cell r="E76" t="e">
            <v>#N/A</v>
          </cell>
          <cell r="F76" t="e">
            <v>#N/A</v>
          </cell>
          <cell r="G76" t="e">
            <v>#N/A</v>
          </cell>
          <cell r="H76" t="e">
            <v>#N/A</v>
          </cell>
        </row>
        <row r="77">
          <cell r="A77" t="e">
            <v>#N/A</v>
          </cell>
          <cell r="C77" t="e">
            <v>#N/A</v>
          </cell>
          <cell r="D77" t="e">
            <v>#N/A</v>
          </cell>
          <cell r="E77" t="e">
            <v>#N/A</v>
          </cell>
          <cell r="F77" t="e">
            <v>#N/A</v>
          </cell>
          <cell r="G77" t="e">
            <v>#N/A</v>
          </cell>
          <cell r="H77" t="e">
            <v>#N/A</v>
          </cell>
        </row>
        <row r="78">
          <cell r="A78" t="e">
            <v>#N/A</v>
          </cell>
          <cell r="C78" t="e">
            <v>#N/A</v>
          </cell>
          <cell r="D78" t="e">
            <v>#N/A</v>
          </cell>
          <cell r="E78" t="e">
            <v>#N/A</v>
          </cell>
          <cell r="F78" t="e">
            <v>#N/A</v>
          </cell>
          <cell r="G78" t="e">
            <v>#N/A</v>
          </cell>
          <cell r="H78" t="e">
            <v>#N/A</v>
          </cell>
        </row>
        <row r="79">
          <cell r="A79" t="e">
            <v>#N/A</v>
          </cell>
          <cell r="C79" t="e">
            <v>#N/A</v>
          </cell>
          <cell r="D79" t="e">
            <v>#N/A</v>
          </cell>
          <cell r="E79" t="e">
            <v>#N/A</v>
          </cell>
          <cell r="F79" t="e">
            <v>#N/A</v>
          </cell>
          <cell r="G79" t="e">
            <v>#N/A</v>
          </cell>
          <cell r="H79" t="e">
            <v>#N/A</v>
          </cell>
        </row>
        <row r="80">
          <cell r="A80" t="e">
            <v>#N/A</v>
          </cell>
          <cell r="C80" t="e">
            <v>#N/A</v>
          </cell>
          <cell r="D80" t="e">
            <v>#N/A</v>
          </cell>
          <cell r="E80" t="e">
            <v>#N/A</v>
          </cell>
          <cell r="F80" t="e">
            <v>#N/A</v>
          </cell>
          <cell r="G80" t="e">
            <v>#N/A</v>
          </cell>
          <cell r="H80" t="e">
            <v>#N/A</v>
          </cell>
        </row>
        <row r="81">
          <cell r="A81" t="e">
            <v>#N/A</v>
          </cell>
          <cell r="C81" t="e">
            <v>#N/A</v>
          </cell>
          <cell r="D81" t="e">
            <v>#N/A</v>
          </cell>
          <cell r="E81" t="e">
            <v>#N/A</v>
          </cell>
          <cell r="F81" t="e">
            <v>#N/A</v>
          </cell>
          <cell r="G81" t="e">
            <v>#N/A</v>
          </cell>
          <cell r="H81" t="e">
            <v>#N/A</v>
          </cell>
        </row>
        <row r="82">
          <cell r="A82" t="e">
            <v>#N/A</v>
          </cell>
          <cell r="C82" t="e">
            <v>#N/A</v>
          </cell>
          <cell r="D82" t="e">
            <v>#N/A</v>
          </cell>
          <cell r="E82" t="e">
            <v>#N/A</v>
          </cell>
          <cell r="F82" t="e">
            <v>#N/A</v>
          </cell>
          <cell r="G82" t="e">
            <v>#N/A</v>
          </cell>
          <cell r="H82" t="e">
            <v>#N/A</v>
          </cell>
        </row>
        <row r="83">
          <cell r="A83" t="e">
            <v>#N/A</v>
          </cell>
          <cell r="C83" t="e">
            <v>#N/A</v>
          </cell>
          <cell r="D83" t="e">
            <v>#N/A</v>
          </cell>
          <cell r="E83" t="e">
            <v>#N/A</v>
          </cell>
          <cell r="F83" t="e">
            <v>#N/A</v>
          </cell>
          <cell r="G83" t="e">
            <v>#N/A</v>
          </cell>
          <cell r="H83" t="e">
            <v>#N/A</v>
          </cell>
        </row>
        <row r="84">
          <cell r="A84" t="e">
            <v>#N/A</v>
          </cell>
          <cell r="C84" t="e">
            <v>#N/A</v>
          </cell>
          <cell r="D84" t="e">
            <v>#N/A</v>
          </cell>
          <cell r="E84" t="e">
            <v>#N/A</v>
          </cell>
          <cell r="F84" t="e">
            <v>#N/A</v>
          </cell>
          <cell r="G84" t="e">
            <v>#N/A</v>
          </cell>
          <cell r="H84" t="e">
            <v>#N/A</v>
          </cell>
        </row>
        <row r="85">
          <cell r="A85" t="e">
            <v>#N/A</v>
          </cell>
          <cell r="C85" t="e">
            <v>#N/A</v>
          </cell>
          <cell r="D85" t="e">
            <v>#N/A</v>
          </cell>
          <cell r="E85" t="e">
            <v>#N/A</v>
          </cell>
          <cell r="F85" t="e">
            <v>#N/A</v>
          </cell>
          <cell r="G85" t="e">
            <v>#N/A</v>
          </cell>
          <cell r="H85" t="e">
            <v>#N/A</v>
          </cell>
        </row>
        <row r="86">
          <cell r="A86" t="e">
            <v>#N/A</v>
          </cell>
          <cell r="C86" t="e">
            <v>#N/A</v>
          </cell>
          <cell r="D86" t="e">
            <v>#N/A</v>
          </cell>
          <cell r="E86" t="e">
            <v>#N/A</v>
          </cell>
          <cell r="F86" t="e">
            <v>#N/A</v>
          </cell>
          <cell r="G86" t="e">
            <v>#N/A</v>
          </cell>
          <cell r="H86" t="e">
            <v>#N/A</v>
          </cell>
        </row>
        <row r="87">
          <cell r="A87" t="e">
            <v>#N/A</v>
          </cell>
          <cell r="C87" t="e">
            <v>#N/A</v>
          </cell>
          <cell r="D87" t="e">
            <v>#N/A</v>
          </cell>
          <cell r="E87" t="e">
            <v>#N/A</v>
          </cell>
          <cell r="F87" t="e">
            <v>#N/A</v>
          </cell>
          <cell r="G87" t="e">
            <v>#N/A</v>
          </cell>
          <cell r="H87" t="e">
            <v>#N/A</v>
          </cell>
        </row>
        <row r="88">
          <cell r="A88" t="e">
            <v>#N/A</v>
          </cell>
          <cell r="C88" t="e">
            <v>#N/A</v>
          </cell>
          <cell r="D88" t="e">
            <v>#N/A</v>
          </cell>
          <cell r="E88" t="e">
            <v>#N/A</v>
          </cell>
          <cell r="F88" t="e">
            <v>#N/A</v>
          </cell>
          <cell r="G88" t="e">
            <v>#N/A</v>
          </cell>
          <cell r="H88" t="e">
            <v>#N/A</v>
          </cell>
        </row>
        <row r="89">
          <cell r="A89" t="e">
            <v>#N/A</v>
          </cell>
          <cell r="C89" t="e">
            <v>#N/A</v>
          </cell>
          <cell r="D89" t="e">
            <v>#N/A</v>
          </cell>
          <cell r="E89" t="e">
            <v>#N/A</v>
          </cell>
          <cell r="F89" t="e">
            <v>#N/A</v>
          </cell>
          <cell r="G89" t="e">
            <v>#N/A</v>
          </cell>
          <cell r="H89" t="e">
            <v>#N/A</v>
          </cell>
        </row>
        <row r="90">
          <cell r="A90" t="e">
            <v>#N/A</v>
          </cell>
          <cell r="C90" t="e">
            <v>#N/A</v>
          </cell>
          <cell r="D90" t="e">
            <v>#N/A</v>
          </cell>
          <cell r="E90" t="e">
            <v>#N/A</v>
          </cell>
          <cell r="F90" t="e">
            <v>#N/A</v>
          </cell>
          <cell r="G90" t="e">
            <v>#N/A</v>
          </cell>
          <cell r="H90" t="e">
            <v>#N/A</v>
          </cell>
        </row>
        <row r="91">
          <cell r="A91" t="e">
            <v>#N/A</v>
          </cell>
          <cell r="C91" t="e">
            <v>#N/A</v>
          </cell>
          <cell r="D91" t="e">
            <v>#N/A</v>
          </cell>
          <cell r="E91" t="e">
            <v>#N/A</v>
          </cell>
          <cell r="F91" t="e">
            <v>#N/A</v>
          </cell>
          <cell r="G91" t="e">
            <v>#N/A</v>
          </cell>
          <cell r="H91" t="e">
            <v>#N/A</v>
          </cell>
        </row>
        <row r="92">
          <cell r="A92" t="e">
            <v>#N/A</v>
          </cell>
          <cell r="C92" t="e">
            <v>#N/A</v>
          </cell>
          <cell r="D92" t="e">
            <v>#N/A</v>
          </cell>
          <cell r="E92" t="e">
            <v>#N/A</v>
          </cell>
          <cell r="F92" t="e">
            <v>#N/A</v>
          </cell>
          <cell r="G92" t="e">
            <v>#N/A</v>
          </cell>
          <cell r="H92" t="e">
            <v>#N/A</v>
          </cell>
        </row>
        <row r="93">
          <cell r="A93" t="e">
            <v>#N/A</v>
          </cell>
          <cell r="C93" t="e">
            <v>#N/A</v>
          </cell>
          <cell r="D93" t="e">
            <v>#N/A</v>
          </cell>
          <cell r="E93" t="e">
            <v>#N/A</v>
          </cell>
          <cell r="F93" t="e">
            <v>#N/A</v>
          </cell>
          <cell r="G93" t="e">
            <v>#N/A</v>
          </cell>
          <cell r="H93" t="e">
            <v>#N/A</v>
          </cell>
        </row>
        <row r="94">
          <cell r="A94" t="e">
            <v>#N/A</v>
          </cell>
          <cell r="C94" t="e">
            <v>#N/A</v>
          </cell>
          <cell r="D94" t="e">
            <v>#N/A</v>
          </cell>
          <cell r="E94" t="e">
            <v>#N/A</v>
          </cell>
          <cell r="F94" t="e">
            <v>#N/A</v>
          </cell>
          <cell r="G94" t="e">
            <v>#N/A</v>
          </cell>
          <cell r="H94" t="e">
            <v>#N/A</v>
          </cell>
        </row>
        <row r="95">
          <cell r="A95" t="e">
            <v>#N/A</v>
          </cell>
          <cell r="C95" t="e">
            <v>#N/A</v>
          </cell>
          <cell r="D95" t="e">
            <v>#N/A</v>
          </cell>
          <cell r="E95" t="e">
            <v>#N/A</v>
          </cell>
          <cell r="F95" t="e">
            <v>#N/A</v>
          </cell>
          <cell r="G95" t="e">
            <v>#N/A</v>
          </cell>
          <cell r="H95" t="e">
            <v>#N/A</v>
          </cell>
        </row>
        <row r="96">
          <cell r="A96" t="e">
            <v>#N/A</v>
          </cell>
          <cell r="C96" t="e">
            <v>#N/A</v>
          </cell>
          <cell r="D96" t="e">
            <v>#N/A</v>
          </cell>
          <cell r="E96" t="e">
            <v>#N/A</v>
          </cell>
          <cell r="F96" t="e">
            <v>#N/A</v>
          </cell>
          <cell r="G96" t="e">
            <v>#N/A</v>
          </cell>
          <cell r="H96" t="e">
            <v>#N/A</v>
          </cell>
        </row>
        <row r="97">
          <cell r="A97" t="e">
            <v>#N/A</v>
          </cell>
          <cell r="C97" t="e">
            <v>#N/A</v>
          </cell>
          <cell r="D97" t="e">
            <v>#N/A</v>
          </cell>
          <cell r="E97" t="e">
            <v>#N/A</v>
          </cell>
          <cell r="F97" t="e">
            <v>#N/A</v>
          </cell>
          <cell r="G97" t="e">
            <v>#N/A</v>
          </cell>
          <cell r="H97" t="e">
            <v>#N/A</v>
          </cell>
        </row>
        <row r="98">
          <cell r="A98" t="e">
            <v>#N/A</v>
          </cell>
          <cell r="C98" t="e">
            <v>#N/A</v>
          </cell>
          <cell r="D98" t="e">
            <v>#N/A</v>
          </cell>
          <cell r="E98" t="e">
            <v>#N/A</v>
          </cell>
          <cell r="F98" t="e">
            <v>#N/A</v>
          </cell>
          <cell r="G98" t="e">
            <v>#N/A</v>
          </cell>
          <cell r="H98" t="e">
            <v>#N/A</v>
          </cell>
        </row>
        <row r="99">
          <cell r="A99" t="e">
            <v>#N/A</v>
          </cell>
          <cell r="C99" t="e">
            <v>#N/A</v>
          </cell>
          <cell r="D99" t="e">
            <v>#N/A</v>
          </cell>
          <cell r="E99" t="e">
            <v>#N/A</v>
          </cell>
          <cell r="F99" t="e">
            <v>#N/A</v>
          </cell>
          <cell r="G99" t="e">
            <v>#N/A</v>
          </cell>
          <cell r="H99" t="e">
            <v>#N/A</v>
          </cell>
        </row>
        <row r="100">
          <cell r="A100" t="e">
            <v>#N/A</v>
          </cell>
          <cell r="C100" t="e">
            <v>#N/A</v>
          </cell>
          <cell r="D100" t="e">
            <v>#N/A</v>
          </cell>
          <cell r="E100" t="e">
            <v>#N/A</v>
          </cell>
          <cell r="F100" t="e">
            <v>#N/A</v>
          </cell>
          <cell r="G100" t="e">
            <v>#N/A</v>
          </cell>
          <cell r="H100" t="e">
            <v>#N/A</v>
          </cell>
        </row>
        <row r="101">
          <cell r="A101" t="e">
            <v>#N/A</v>
          </cell>
          <cell r="C101" t="e">
            <v>#N/A</v>
          </cell>
          <cell r="D101" t="e">
            <v>#N/A</v>
          </cell>
          <cell r="E101" t="e">
            <v>#N/A</v>
          </cell>
          <cell r="F101" t="e">
            <v>#N/A</v>
          </cell>
          <cell r="G101" t="e">
            <v>#N/A</v>
          </cell>
          <cell r="H101" t="e">
            <v>#N/A</v>
          </cell>
        </row>
        <row r="102">
          <cell r="A102" t="e">
            <v>#N/A</v>
          </cell>
          <cell r="C102" t="e">
            <v>#N/A</v>
          </cell>
          <cell r="D102" t="e">
            <v>#N/A</v>
          </cell>
          <cell r="E102" t="e">
            <v>#N/A</v>
          </cell>
          <cell r="F102" t="e">
            <v>#N/A</v>
          </cell>
          <cell r="G102" t="e">
            <v>#N/A</v>
          </cell>
          <cell r="H102" t="e">
            <v>#N/A</v>
          </cell>
        </row>
        <row r="103">
          <cell r="A103" t="e">
            <v>#N/A</v>
          </cell>
          <cell r="C103" t="e">
            <v>#N/A</v>
          </cell>
          <cell r="D103" t="e">
            <v>#N/A</v>
          </cell>
          <cell r="E103" t="e">
            <v>#N/A</v>
          </cell>
          <cell r="F103" t="e">
            <v>#N/A</v>
          </cell>
          <cell r="G103" t="e">
            <v>#N/A</v>
          </cell>
          <cell r="H103" t="e">
            <v>#N/A</v>
          </cell>
        </row>
        <row r="104">
          <cell r="A104" t="e">
            <v>#N/A</v>
          </cell>
          <cell r="C104" t="e">
            <v>#N/A</v>
          </cell>
          <cell r="D104" t="e">
            <v>#N/A</v>
          </cell>
          <cell r="E104" t="e">
            <v>#N/A</v>
          </cell>
          <cell r="F104" t="e">
            <v>#N/A</v>
          </cell>
          <cell r="G104" t="e">
            <v>#N/A</v>
          </cell>
          <cell r="H104" t="e">
            <v>#N/A</v>
          </cell>
        </row>
        <row r="105">
          <cell r="A105" t="e">
            <v>#N/A</v>
          </cell>
          <cell r="C105" t="e">
            <v>#N/A</v>
          </cell>
          <cell r="D105" t="e">
            <v>#N/A</v>
          </cell>
          <cell r="E105" t="e">
            <v>#N/A</v>
          </cell>
          <cell r="F105" t="e">
            <v>#N/A</v>
          </cell>
          <cell r="G105" t="e">
            <v>#N/A</v>
          </cell>
          <cell r="H105" t="e">
            <v>#N/A</v>
          </cell>
        </row>
        <row r="106">
          <cell r="A106" t="e">
            <v>#N/A</v>
          </cell>
          <cell r="C106" t="e">
            <v>#N/A</v>
          </cell>
          <cell r="D106" t="e">
            <v>#N/A</v>
          </cell>
          <cell r="E106" t="e">
            <v>#N/A</v>
          </cell>
          <cell r="F106" t="e">
            <v>#N/A</v>
          </cell>
          <cell r="G106" t="e">
            <v>#N/A</v>
          </cell>
          <cell r="H106" t="e">
            <v>#N/A</v>
          </cell>
        </row>
        <row r="107">
          <cell r="A107" t="e">
            <v>#N/A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</row>
        <row r="108">
          <cell r="A108" t="e">
            <v>#N/A</v>
          </cell>
          <cell r="C108" t="e">
            <v>#N/A</v>
          </cell>
          <cell r="D108" t="e">
            <v>#N/A</v>
          </cell>
          <cell r="E108" t="e">
            <v>#N/A</v>
          </cell>
          <cell r="F108" t="e">
            <v>#N/A</v>
          </cell>
          <cell r="G108" t="e">
            <v>#N/A</v>
          </cell>
          <cell r="H108" t="e">
            <v>#N/A</v>
          </cell>
        </row>
        <row r="109">
          <cell r="A109" t="e">
            <v>#N/A</v>
          </cell>
          <cell r="C109" t="e">
            <v>#N/A</v>
          </cell>
          <cell r="D109" t="e">
            <v>#N/A</v>
          </cell>
          <cell r="E109" t="e">
            <v>#N/A</v>
          </cell>
          <cell r="F109" t="e">
            <v>#N/A</v>
          </cell>
          <cell r="G109" t="e">
            <v>#N/A</v>
          </cell>
          <cell r="H109" t="e">
            <v>#N/A</v>
          </cell>
        </row>
        <row r="110">
          <cell r="A110" t="e">
            <v>#N/A</v>
          </cell>
          <cell r="C110" t="e">
            <v>#N/A</v>
          </cell>
          <cell r="D110" t="e">
            <v>#N/A</v>
          </cell>
          <cell r="E110" t="e">
            <v>#N/A</v>
          </cell>
          <cell r="F110" t="e">
            <v>#N/A</v>
          </cell>
          <cell r="G110" t="e">
            <v>#N/A</v>
          </cell>
          <cell r="H110" t="e">
            <v>#N/A</v>
          </cell>
        </row>
        <row r="111">
          <cell r="A111" t="e">
            <v>#N/A</v>
          </cell>
          <cell r="C111" t="e">
            <v>#N/A</v>
          </cell>
          <cell r="D111" t="e">
            <v>#N/A</v>
          </cell>
          <cell r="E111" t="e">
            <v>#N/A</v>
          </cell>
          <cell r="F111" t="e">
            <v>#N/A</v>
          </cell>
          <cell r="G111" t="e">
            <v>#N/A</v>
          </cell>
          <cell r="H111" t="e">
            <v>#N/A</v>
          </cell>
        </row>
        <row r="112">
          <cell r="A112" t="e">
            <v>#N/A</v>
          </cell>
          <cell r="C112" t="e">
            <v>#N/A</v>
          </cell>
          <cell r="D112" t="e">
            <v>#N/A</v>
          </cell>
          <cell r="E112" t="e">
            <v>#N/A</v>
          </cell>
          <cell r="F112" t="e">
            <v>#N/A</v>
          </cell>
          <cell r="G112" t="e">
            <v>#N/A</v>
          </cell>
          <cell r="H112" t="e">
            <v>#N/A</v>
          </cell>
        </row>
        <row r="113">
          <cell r="A113" t="e">
            <v>#N/A</v>
          </cell>
          <cell r="C113" t="e">
            <v>#N/A</v>
          </cell>
          <cell r="D113" t="e">
            <v>#N/A</v>
          </cell>
          <cell r="E113" t="e">
            <v>#N/A</v>
          </cell>
          <cell r="F113" t="e">
            <v>#N/A</v>
          </cell>
          <cell r="G113" t="e">
            <v>#N/A</v>
          </cell>
          <cell r="H113" t="e">
            <v>#N/A</v>
          </cell>
        </row>
        <row r="114">
          <cell r="A114" t="e">
            <v>#N/A</v>
          </cell>
          <cell r="C114" t="e">
            <v>#N/A</v>
          </cell>
          <cell r="D114" t="e">
            <v>#N/A</v>
          </cell>
          <cell r="E114" t="e">
            <v>#N/A</v>
          </cell>
          <cell r="F114" t="e">
            <v>#N/A</v>
          </cell>
          <cell r="G114" t="e">
            <v>#N/A</v>
          </cell>
          <cell r="H114" t="e">
            <v>#N/A</v>
          </cell>
        </row>
        <row r="115">
          <cell r="A115" t="e">
            <v>#N/A</v>
          </cell>
          <cell r="C115" t="e">
            <v>#N/A</v>
          </cell>
          <cell r="D115" t="e">
            <v>#N/A</v>
          </cell>
          <cell r="E115" t="e">
            <v>#N/A</v>
          </cell>
          <cell r="F115" t="e">
            <v>#N/A</v>
          </cell>
          <cell r="G115" t="e">
            <v>#N/A</v>
          </cell>
          <cell r="H115" t="e">
            <v>#N/A</v>
          </cell>
        </row>
        <row r="116">
          <cell r="A116" t="e">
            <v>#N/A</v>
          </cell>
          <cell r="C116" t="e">
            <v>#N/A</v>
          </cell>
          <cell r="D116" t="e">
            <v>#N/A</v>
          </cell>
          <cell r="E116" t="e">
            <v>#N/A</v>
          </cell>
          <cell r="F116" t="e">
            <v>#N/A</v>
          </cell>
          <cell r="G116" t="e">
            <v>#N/A</v>
          </cell>
          <cell r="H116" t="e">
            <v>#N/A</v>
          </cell>
        </row>
        <row r="117">
          <cell r="A117" t="e">
            <v>#N/A</v>
          </cell>
          <cell r="C117" t="e">
            <v>#N/A</v>
          </cell>
          <cell r="D117" t="e">
            <v>#N/A</v>
          </cell>
          <cell r="E117" t="e">
            <v>#N/A</v>
          </cell>
          <cell r="F117" t="e">
            <v>#N/A</v>
          </cell>
          <cell r="G117" t="e">
            <v>#N/A</v>
          </cell>
          <cell r="H117" t="e">
            <v>#N/A</v>
          </cell>
        </row>
        <row r="118">
          <cell r="A118" t="e">
            <v>#N/A</v>
          </cell>
          <cell r="C118" t="e">
            <v>#N/A</v>
          </cell>
          <cell r="D118" t="e">
            <v>#N/A</v>
          </cell>
          <cell r="E118" t="e">
            <v>#N/A</v>
          </cell>
          <cell r="F118" t="e">
            <v>#N/A</v>
          </cell>
          <cell r="G118" t="e">
            <v>#N/A</v>
          </cell>
          <cell r="H118" t="e">
            <v>#N/A</v>
          </cell>
        </row>
        <row r="119">
          <cell r="A119" t="e">
            <v>#N/A</v>
          </cell>
          <cell r="C119" t="e">
            <v>#N/A</v>
          </cell>
          <cell r="D119" t="e">
            <v>#N/A</v>
          </cell>
          <cell r="E119" t="e">
            <v>#N/A</v>
          </cell>
          <cell r="F119" t="e">
            <v>#N/A</v>
          </cell>
          <cell r="G119" t="e">
            <v>#N/A</v>
          </cell>
          <cell r="H119" t="e">
            <v>#N/A</v>
          </cell>
        </row>
        <row r="120">
          <cell r="A120" t="e">
            <v>#N/A</v>
          </cell>
          <cell r="C120" t="e">
            <v>#N/A</v>
          </cell>
          <cell r="D120" t="e">
            <v>#N/A</v>
          </cell>
          <cell r="E120" t="e">
            <v>#N/A</v>
          </cell>
          <cell r="F120" t="e">
            <v>#N/A</v>
          </cell>
          <cell r="G120" t="e">
            <v>#N/A</v>
          </cell>
          <cell r="H120" t="e">
            <v>#N/A</v>
          </cell>
        </row>
        <row r="121">
          <cell r="A121" t="e">
            <v>#N/A</v>
          </cell>
          <cell r="C121" t="e">
            <v>#N/A</v>
          </cell>
          <cell r="D121" t="e">
            <v>#N/A</v>
          </cell>
          <cell r="E121" t="e">
            <v>#N/A</v>
          </cell>
          <cell r="F121" t="e">
            <v>#N/A</v>
          </cell>
          <cell r="G121" t="e">
            <v>#N/A</v>
          </cell>
          <cell r="H121" t="e">
            <v>#N/A</v>
          </cell>
        </row>
        <row r="122">
          <cell r="A122" t="e">
            <v>#N/A</v>
          </cell>
          <cell r="C122" t="e">
            <v>#N/A</v>
          </cell>
          <cell r="D122" t="e">
            <v>#N/A</v>
          </cell>
          <cell r="E122" t="e">
            <v>#N/A</v>
          </cell>
          <cell r="F122" t="e">
            <v>#N/A</v>
          </cell>
          <cell r="G122" t="e">
            <v>#N/A</v>
          </cell>
          <cell r="H122" t="e">
            <v>#N/A</v>
          </cell>
        </row>
        <row r="123">
          <cell r="A123" t="e">
            <v>#N/A</v>
          </cell>
          <cell r="C123" t="e">
            <v>#N/A</v>
          </cell>
          <cell r="D123" t="e">
            <v>#N/A</v>
          </cell>
          <cell r="E123" t="e">
            <v>#N/A</v>
          </cell>
          <cell r="F123" t="e">
            <v>#N/A</v>
          </cell>
          <cell r="G123" t="e">
            <v>#N/A</v>
          </cell>
          <cell r="H123" t="e">
            <v>#N/A</v>
          </cell>
        </row>
        <row r="124">
          <cell r="A124" t="e">
            <v>#N/A</v>
          </cell>
          <cell r="C124" t="e">
            <v>#N/A</v>
          </cell>
          <cell r="D124" t="e">
            <v>#N/A</v>
          </cell>
          <cell r="E124" t="e">
            <v>#N/A</v>
          </cell>
          <cell r="F124" t="e">
            <v>#N/A</v>
          </cell>
          <cell r="G124" t="e">
            <v>#N/A</v>
          </cell>
          <cell r="H124" t="e">
            <v>#N/A</v>
          </cell>
        </row>
        <row r="125">
          <cell r="A125" t="e">
            <v>#N/A</v>
          </cell>
          <cell r="C125" t="e">
            <v>#N/A</v>
          </cell>
          <cell r="D125" t="e">
            <v>#N/A</v>
          </cell>
          <cell r="E125" t="e">
            <v>#N/A</v>
          </cell>
          <cell r="F125" t="e">
            <v>#N/A</v>
          </cell>
          <cell r="G125" t="e">
            <v>#N/A</v>
          </cell>
          <cell r="H125" t="e">
            <v>#N/A</v>
          </cell>
        </row>
        <row r="126">
          <cell r="A126" t="e">
            <v>#N/A</v>
          </cell>
          <cell r="C126" t="e">
            <v>#N/A</v>
          </cell>
          <cell r="D126" t="e">
            <v>#N/A</v>
          </cell>
          <cell r="E126" t="e">
            <v>#N/A</v>
          </cell>
          <cell r="F126" t="e">
            <v>#N/A</v>
          </cell>
          <cell r="G126" t="e">
            <v>#N/A</v>
          </cell>
          <cell r="H126" t="e">
            <v>#N/A</v>
          </cell>
        </row>
        <row r="127">
          <cell r="A127" t="e">
            <v>#N/A</v>
          </cell>
          <cell r="C127" t="e">
            <v>#N/A</v>
          </cell>
          <cell r="D127" t="e">
            <v>#N/A</v>
          </cell>
          <cell r="E127" t="e">
            <v>#N/A</v>
          </cell>
          <cell r="F127" t="e">
            <v>#N/A</v>
          </cell>
          <cell r="G127" t="e">
            <v>#N/A</v>
          </cell>
          <cell r="H127" t="e">
            <v>#N/A</v>
          </cell>
        </row>
        <row r="128">
          <cell r="A128" t="e">
            <v>#N/A</v>
          </cell>
          <cell r="C128" t="e">
            <v>#N/A</v>
          </cell>
          <cell r="D128" t="e">
            <v>#N/A</v>
          </cell>
          <cell r="E128" t="e">
            <v>#N/A</v>
          </cell>
          <cell r="F128" t="e">
            <v>#N/A</v>
          </cell>
          <cell r="G128" t="e">
            <v>#N/A</v>
          </cell>
          <cell r="H128" t="e">
            <v>#N/A</v>
          </cell>
        </row>
        <row r="129">
          <cell r="A129" t="e">
            <v>#N/A</v>
          </cell>
          <cell r="C129" t="e">
            <v>#N/A</v>
          </cell>
          <cell r="D129" t="e">
            <v>#N/A</v>
          </cell>
          <cell r="E129" t="e">
            <v>#N/A</v>
          </cell>
          <cell r="F129" t="e">
            <v>#N/A</v>
          </cell>
          <cell r="G129" t="e">
            <v>#N/A</v>
          </cell>
          <cell r="H129" t="e">
            <v>#N/A</v>
          </cell>
        </row>
        <row r="130">
          <cell r="A130" t="e">
            <v>#N/A</v>
          </cell>
          <cell r="C130" t="e">
            <v>#N/A</v>
          </cell>
          <cell r="D130" t="e">
            <v>#N/A</v>
          </cell>
          <cell r="E130" t="e">
            <v>#N/A</v>
          </cell>
          <cell r="F130" t="e">
            <v>#N/A</v>
          </cell>
          <cell r="G130" t="e">
            <v>#N/A</v>
          </cell>
          <cell r="H130" t="e">
            <v>#N/A</v>
          </cell>
        </row>
        <row r="131">
          <cell r="A131" t="e">
            <v>#N/A</v>
          </cell>
          <cell r="C131" t="e">
            <v>#N/A</v>
          </cell>
          <cell r="D131" t="e">
            <v>#N/A</v>
          </cell>
          <cell r="E131" t="e">
            <v>#N/A</v>
          </cell>
          <cell r="F131" t="e">
            <v>#N/A</v>
          </cell>
          <cell r="G131" t="e">
            <v>#N/A</v>
          </cell>
          <cell r="H131" t="e">
            <v>#N/A</v>
          </cell>
        </row>
        <row r="132">
          <cell r="A132" t="e">
            <v>#N/A</v>
          </cell>
          <cell r="C132" t="e">
            <v>#N/A</v>
          </cell>
          <cell r="D132" t="e">
            <v>#N/A</v>
          </cell>
          <cell r="E132" t="e">
            <v>#N/A</v>
          </cell>
          <cell r="F132" t="e">
            <v>#N/A</v>
          </cell>
          <cell r="G132" t="e">
            <v>#N/A</v>
          </cell>
          <cell r="H132" t="e">
            <v>#N/A</v>
          </cell>
        </row>
        <row r="133">
          <cell r="A133" t="e">
            <v>#N/A</v>
          </cell>
          <cell r="C133" t="e">
            <v>#N/A</v>
          </cell>
          <cell r="D133" t="e">
            <v>#N/A</v>
          </cell>
          <cell r="E133" t="e">
            <v>#N/A</v>
          </cell>
          <cell r="F133" t="e">
            <v>#N/A</v>
          </cell>
          <cell r="G133" t="e">
            <v>#N/A</v>
          </cell>
          <cell r="H133" t="e">
            <v>#N/A</v>
          </cell>
        </row>
        <row r="134">
          <cell r="A134" t="e">
            <v>#N/A</v>
          </cell>
          <cell r="C134" t="e">
            <v>#N/A</v>
          </cell>
          <cell r="D134" t="e">
            <v>#N/A</v>
          </cell>
          <cell r="E134" t="e">
            <v>#N/A</v>
          </cell>
          <cell r="F134" t="e">
            <v>#N/A</v>
          </cell>
          <cell r="G134" t="e">
            <v>#N/A</v>
          </cell>
          <cell r="H134" t="e">
            <v>#N/A</v>
          </cell>
        </row>
        <row r="135">
          <cell r="A135" t="e">
            <v>#N/A</v>
          </cell>
          <cell r="C135" t="e">
            <v>#N/A</v>
          </cell>
          <cell r="D135" t="e">
            <v>#N/A</v>
          </cell>
          <cell r="E135" t="e">
            <v>#N/A</v>
          </cell>
          <cell r="F135" t="e">
            <v>#N/A</v>
          </cell>
          <cell r="G135" t="e">
            <v>#N/A</v>
          </cell>
          <cell r="H135" t="e">
            <v>#N/A</v>
          </cell>
        </row>
        <row r="136">
          <cell r="A136" t="e">
            <v>#N/A</v>
          </cell>
          <cell r="C136" t="e">
            <v>#N/A</v>
          </cell>
          <cell r="D136" t="e">
            <v>#N/A</v>
          </cell>
          <cell r="E136" t="e">
            <v>#N/A</v>
          </cell>
          <cell r="F136" t="e">
            <v>#N/A</v>
          </cell>
          <cell r="G136" t="e">
            <v>#N/A</v>
          </cell>
          <cell r="H136" t="e">
            <v>#N/A</v>
          </cell>
        </row>
        <row r="137">
          <cell r="A137" t="e">
            <v>#N/A</v>
          </cell>
          <cell r="C137" t="e">
            <v>#N/A</v>
          </cell>
          <cell r="D137" t="e">
            <v>#N/A</v>
          </cell>
          <cell r="E137" t="e">
            <v>#N/A</v>
          </cell>
          <cell r="F137" t="e">
            <v>#N/A</v>
          </cell>
          <cell r="G137" t="e">
            <v>#N/A</v>
          </cell>
          <cell r="H137" t="e">
            <v>#N/A</v>
          </cell>
        </row>
        <row r="138">
          <cell r="A138" t="e">
            <v>#N/A</v>
          </cell>
          <cell r="C138" t="e">
            <v>#N/A</v>
          </cell>
          <cell r="D138" t="e">
            <v>#N/A</v>
          </cell>
          <cell r="E138" t="e">
            <v>#N/A</v>
          </cell>
          <cell r="F138" t="e">
            <v>#N/A</v>
          </cell>
          <cell r="G138" t="e">
            <v>#N/A</v>
          </cell>
          <cell r="H138" t="e">
            <v>#N/A</v>
          </cell>
        </row>
        <row r="139">
          <cell r="A139" t="e">
            <v>#N/A</v>
          </cell>
          <cell r="C139" t="e">
            <v>#N/A</v>
          </cell>
          <cell r="D139" t="e">
            <v>#N/A</v>
          </cell>
          <cell r="E139" t="e">
            <v>#N/A</v>
          </cell>
          <cell r="F139" t="e">
            <v>#N/A</v>
          </cell>
          <cell r="G139" t="e">
            <v>#N/A</v>
          </cell>
          <cell r="H139" t="e">
            <v>#N/A</v>
          </cell>
        </row>
        <row r="140">
          <cell r="A140" t="e">
            <v>#N/A</v>
          </cell>
          <cell r="C140" t="e">
            <v>#N/A</v>
          </cell>
          <cell r="D140" t="e">
            <v>#N/A</v>
          </cell>
          <cell r="E140" t="e">
            <v>#N/A</v>
          </cell>
          <cell r="F140" t="e">
            <v>#N/A</v>
          </cell>
          <cell r="G140" t="e">
            <v>#N/A</v>
          </cell>
          <cell r="H140" t="e">
            <v>#N/A</v>
          </cell>
        </row>
        <row r="141">
          <cell r="A141" t="e">
            <v>#N/A</v>
          </cell>
          <cell r="C141" t="e">
            <v>#N/A</v>
          </cell>
          <cell r="D141" t="e">
            <v>#N/A</v>
          </cell>
          <cell r="E141" t="e">
            <v>#N/A</v>
          </cell>
          <cell r="F141" t="e">
            <v>#N/A</v>
          </cell>
          <cell r="G141" t="e">
            <v>#N/A</v>
          </cell>
          <cell r="H141" t="e">
            <v>#N/A</v>
          </cell>
        </row>
        <row r="142">
          <cell r="A142" t="e">
            <v>#N/A</v>
          </cell>
          <cell r="C142" t="e">
            <v>#N/A</v>
          </cell>
          <cell r="D142" t="e">
            <v>#N/A</v>
          </cell>
          <cell r="E142" t="e">
            <v>#N/A</v>
          </cell>
          <cell r="F142" t="e">
            <v>#N/A</v>
          </cell>
          <cell r="G142" t="e">
            <v>#N/A</v>
          </cell>
          <cell r="H142" t="e">
            <v>#N/A</v>
          </cell>
        </row>
        <row r="143">
          <cell r="A143" t="e">
            <v>#N/A</v>
          </cell>
          <cell r="C143" t="e">
            <v>#N/A</v>
          </cell>
          <cell r="D143" t="e">
            <v>#N/A</v>
          </cell>
          <cell r="E143" t="e">
            <v>#N/A</v>
          </cell>
          <cell r="F143" t="e">
            <v>#N/A</v>
          </cell>
          <cell r="G143" t="e">
            <v>#N/A</v>
          </cell>
          <cell r="H143" t="e">
            <v>#N/A</v>
          </cell>
        </row>
        <row r="144">
          <cell r="A144" t="e">
            <v>#N/A</v>
          </cell>
          <cell r="C144" t="e">
            <v>#N/A</v>
          </cell>
          <cell r="D144" t="e">
            <v>#N/A</v>
          </cell>
          <cell r="E144" t="e">
            <v>#N/A</v>
          </cell>
          <cell r="F144" t="e">
            <v>#N/A</v>
          </cell>
          <cell r="G144" t="e">
            <v>#N/A</v>
          </cell>
          <cell r="H144" t="e">
            <v>#N/A</v>
          </cell>
        </row>
        <row r="145">
          <cell r="A145" t="e">
            <v>#N/A</v>
          </cell>
          <cell r="C145" t="e">
            <v>#N/A</v>
          </cell>
          <cell r="D145" t="e">
            <v>#N/A</v>
          </cell>
          <cell r="E145" t="e">
            <v>#N/A</v>
          </cell>
          <cell r="F145" t="e">
            <v>#N/A</v>
          </cell>
          <cell r="G145" t="e">
            <v>#N/A</v>
          </cell>
          <cell r="H145" t="e">
            <v>#N/A</v>
          </cell>
        </row>
        <row r="146">
          <cell r="A146" t="e">
            <v>#N/A</v>
          </cell>
          <cell r="C146" t="e">
            <v>#N/A</v>
          </cell>
          <cell r="D146" t="e">
            <v>#N/A</v>
          </cell>
          <cell r="E146" t="e">
            <v>#N/A</v>
          </cell>
          <cell r="F146" t="e">
            <v>#N/A</v>
          </cell>
          <cell r="G146" t="e">
            <v>#N/A</v>
          </cell>
          <cell r="H146" t="e">
            <v>#N/A</v>
          </cell>
        </row>
        <row r="147">
          <cell r="A147" t="e">
            <v>#N/A</v>
          </cell>
          <cell r="C147" t="e">
            <v>#N/A</v>
          </cell>
          <cell r="D147" t="e">
            <v>#N/A</v>
          </cell>
          <cell r="E147" t="e">
            <v>#N/A</v>
          </cell>
          <cell r="F147" t="e">
            <v>#N/A</v>
          </cell>
          <cell r="G147" t="e">
            <v>#N/A</v>
          </cell>
          <cell r="H147" t="e">
            <v>#N/A</v>
          </cell>
        </row>
        <row r="148">
          <cell r="A148" t="e">
            <v>#N/A</v>
          </cell>
          <cell r="C148" t="e">
            <v>#N/A</v>
          </cell>
          <cell r="D148" t="e">
            <v>#N/A</v>
          </cell>
          <cell r="E148" t="e">
            <v>#N/A</v>
          </cell>
          <cell r="F148" t="e">
            <v>#N/A</v>
          </cell>
          <cell r="G148" t="e">
            <v>#N/A</v>
          </cell>
          <cell r="H148" t="e">
            <v>#N/A</v>
          </cell>
        </row>
        <row r="149">
          <cell r="A149" t="e">
            <v>#N/A</v>
          </cell>
          <cell r="C149" t="e">
            <v>#N/A</v>
          </cell>
          <cell r="D149" t="e">
            <v>#N/A</v>
          </cell>
          <cell r="E149" t="e">
            <v>#N/A</v>
          </cell>
          <cell r="F149" t="e">
            <v>#N/A</v>
          </cell>
          <cell r="G149" t="e">
            <v>#N/A</v>
          </cell>
          <cell r="H149" t="e">
            <v>#N/A</v>
          </cell>
        </row>
        <row r="150">
          <cell r="A150" t="e">
            <v>#N/A</v>
          </cell>
          <cell r="C150" t="e">
            <v>#N/A</v>
          </cell>
          <cell r="D150" t="e">
            <v>#N/A</v>
          </cell>
          <cell r="E150" t="e">
            <v>#N/A</v>
          </cell>
          <cell r="F150" t="e">
            <v>#N/A</v>
          </cell>
          <cell r="G150" t="e">
            <v>#N/A</v>
          </cell>
          <cell r="H150" t="e">
            <v>#N/A</v>
          </cell>
        </row>
        <row r="151">
          <cell r="A151" t="e">
            <v>#N/A</v>
          </cell>
          <cell r="C151" t="e">
            <v>#N/A</v>
          </cell>
          <cell r="D151" t="e">
            <v>#N/A</v>
          </cell>
          <cell r="E151" t="e">
            <v>#N/A</v>
          </cell>
          <cell r="F151" t="e">
            <v>#N/A</v>
          </cell>
          <cell r="G151" t="e">
            <v>#N/A</v>
          </cell>
          <cell r="H151" t="e">
            <v>#N/A</v>
          </cell>
        </row>
        <row r="152">
          <cell r="A152" t="e">
            <v>#N/A</v>
          </cell>
          <cell r="C152" t="e">
            <v>#N/A</v>
          </cell>
          <cell r="D152" t="e">
            <v>#N/A</v>
          </cell>
          <cell r="E152" t="e">
            <v>#N/A</v>
          </cell>
          <cell r="F152" t="e">
            <v>#N/A</v>
          </cell>
          <cell r="G152" t="e">
            <v>#N/A</v>
          </cell>
          <cell r="H152" t="e">
            <v>#N/A</v>
          </cell>
        </row>
        <row r="153">
          <cell r="A153" t="e">
            <v>#N/A</v>
          </cell>
          <cell r="C153" t="e">
            <v>#N/A</v>
          </cell>
          <cell r="D153" t="e">
            <v>#N/A</v>
          </cell>
          <cell r="E153" t="e">
            <v>#N/A</v>
          </cell>
          <cell r="F153" t="e">
            <v>#N/A</v>
          </cell>
          <cell r="G153" t="e">
            <v>#N/A</v>
          </cell>
          <cell r="H153" t="e">
            <v>#N/A</v>
          </cell>
        </row>
        <row r="154">
          <cell r="A154" t="e">
            <v>#N/A</v>
          </cell>
          <cell r="C154" t="e">
            <v>#N/A</v>
          </cell>
          <cell r="D154" t="e">
            <v>#N/A</v>
          </cell>
          <cell r="E154" t="e">
            <v>#N/A</v>
          </cell>
          <cell r="F154" t="e">
            <v>#N/A</v>
          </cell>
          <cell r="G154" t="e">
            <v>#N/A</v>
          </cell>
          <cell r="H154" t="e">
            <v>#N/A</v>
          </cell>
        </row>
        <row r="155">
          <cell r="A155" t="e">
            <v>#N/A</v>
          </cell>
          <cell r="C155" t="e">
            <v>#N/A</v>
          </cell>
          <cell r="D155" t="e">
            <v>#N/A</v>
          </cell>
          <cell r="E155" t="e">
            <v>#N/A</v>
          </cell>
          <cell r="F155" t="e">
            <v>#N/A</v>
          </cell>
          <cell r="G155" t="e">
            <v>#N/A</v>
          </cell>
          <cell r="H155" t="e">
            <v>#N/A</v>
          </cell>
        </row>
        <row r="156">
          <cell r="A156" t="e">
            <v>#N/A</v>
          </cell>
          <cell r="C156" t="e">
            <v>#N/A</v>
          </cell>
          <cell r="D156" t="e">
            <v>#N/A</v>
          </cell>
          <cell r="E156" t="e">
            <v>#N/A</v>
          </cell>
          <cell r="F156" t="e">
            <v>#N/A</v>
          </cell>
          <cell r="G156" t="e">
            <v>#N/A</v>
          </cell>
          <cell r="H156" t="e">
            <v>#N/A</v>
          </cell>
        </row>
        <row r="157">
          <cell r="A157" t="e">
            <v>#N/A</v>
          </cell>
          <cell r="C157" t="e">
            <v>#N/A</v>
          </cell>
          <cell r="D157" t="e">
            <v>#N/A</v>
          </cell>
          <cell r="E157" t="e">
            <v>#N/A</v>
          </cell>
          <cell r="F157" t="e">
            <v>#N/A</v>
          </cell>
          <cell r="G157" t="e">
            <v>#N/A</v>
          </cell>
          <cell r="H157" t="e">
            <v>#N/A</v>
          </cell>
        </row>
        <row r="158">
          <cell r="A158" t="e">
            <v>#N/A</v>
          </cell>
          <cell r="C158" t="e">
            <v>#N/A</v>
          </cell>
          <cell r="D158" t="e">
            <v>#N/A</v>
          </cell>
          <cell r="E158" t="e">
            <v>#N/A</v>
          </cell>
          <cell r="F158" t="e">
            <v>#N/A</v>
          </cell>
          <cell r="G158" t="e">
            <v>#N/A</v>
          </cell>
          <cell r="H158" t="e">
            <v>#N/A</v>
          </cell>
        </row>
        <row r="159">
          <cell r="A159" t="e">
            <v>#N/A</v>
          </cell>
          <cell r="C159" t="e">
            <v>#N/A</v>
          </cell>
          <cell r="D159" t="e">
            <v>#N/A</v>
          </cell>
          <cell r="E159" t="e">
            <v>#N/A</v>
          </cell>
          <cell r="F159" t="e">
            <v>#N/A</v>
          </cell>
          <cell r="G159" t="e">
            <v>#N/A</v>
          </cell>
          <cell r="H159" t="e">
            <v>#N/A</v>
          </cell>
        </row>
        <row r="160">
          <cell r="A160" t="e">
            <v>#N/A</v>
          </cell>
          <cell r="C160" t="e">
            <v>#N/A</v>
          </cell>
          <cell r="D160" t="e">
            <v>#N/A</v>
          </cell>
          <cell r="E160" t="e">
            <v>#N/A</v>
          </cell>
          <cell r="F160" t="e">
            <v>#N/A</v>
          </cell>
          <cell r="G160" t="e">
            <v>#N/A</v>
          </cell>
          <cell r="H160" t="e">
            <v>#N/A</v>
          </cell>
        </row>
        <row r="161">
          <cell r="A161" t="e">
            <v>#N/A</v>
          </cell>
          <cell r="C161" t="e">
            <v>#N/A</v>
          </cell>
          <cell r="D161" t="e">
            <v>#N/A</v>
          </cell>
          <cell r="E161" t="e">
            <v>#N/A</v>
          </cell>
          <cell r="F161" t="e">
            <v>#N/A</v>
          </cell>
          <cell r="G161" t="e">
            <v>#N/A</v>
          </cell>
          <cell r="H161" t="e">
            <v>#N/A</v>
          </cell>
        </row>
        <row r="162">
          <cell r="A162" t="e">
            <v>#N/A</v>
          </cell>
          <cell r="C162" t="e">
            <v>#N/A</v>
          </cell>
          <cell r="D162" t="e">
            <v>#N/A</v>
          </cell>
          <cell r="E162" t="e">
            <v>#N/A</v>
          </cell>
          <cell r="F162" t="e">
            <v>#N/A</v>
          </cell>
          <cell r="G162" t="e">
            <v>#N/A</v>
          </cell>
          <cell r="H162" t="e">
            <v>#N/A</v>
          </cell>
        </row>
        <row r="163">
          <cell r="A163" t="e">
            <v>#N/A</v>
          </cell>
          <cell r="C163" t="e">
            <v>#N/A</v>
          </cell>
          <cell r="D163" t="e">
            <v>#N/A</v>
          </cell>
          <cell r="E163" t="e">
            <v>#N/A</v>
          </cell>
          <cell r="F163" t="e">
            <v>#N/A</v>
          </cell>
          <cell r="G163" t="e">
            <v>#N/A</v>
          </cell>
          <cell r="H163" t="e">
            <v>#N/A</v>
          </cell>
        </row>
        <row r="164">
          <cell r="A164" t="e">
            <v>#N/A</v>
          </cell>
          <cell r="C164" t="e">
            <v>#N/A</v>
          </cell>
          <cell r="D164" t="e">
            <v>#N/A</v>
          </cell>
          <cell r="E164" t="e">
            <v>#N/A</v>
          </cell>
          <cell r="F164" t="e">
            <v>#N/A</v>
          </cell>
          <cell r="G164" t="e">
            <v>#N/A</v>
          </cell>
          <cell r="H164" t="e">
            <v>#N/A</v>
          </cell>
        </row>
        <row r="165">
          <cell r="A165" t="e">
            <v>#N/A</v>
          </cell>
          <cell r="C165" t="e">
            <v>#N/A</v>
          </cell>
          <cell r="D165" t="e">
            <v>#N/A</v>
          </cell>
          <cell r="E165" t="e">
            <v>#N/A</v>
          </cell>
          <cell r="F165" t="e">
            <v>#N/A</v>
          </cell>
          <cell r="G165" t="e">
            <v>#N/A</v>
          </cell>
          <cell r="H165" t="e">
            <v>#N/A</v>
          </cell>
        </row>
        <row r="166">
          <cell r="A166" t="e">
            <v>#N/A</v>
          </cell>
          <cell r="C166" t="e">
            <v>#N/A</v>
          </cell>
          <cell r="D166" t="e">
            <v>#N/A</v>
          </cell>
          <cell r="E166" t="e">
            <v>#N/A</v>
          </cell>
          <cell r="F166" t="e">
            <v>#N/A</v>
          </cell>
          <cell r="G166" t="e">
            <v>#N/A</v>
          </cell>
          <cell r="H166" t="e">
            <v>#N/A</v>
          </cell>
        </row>
        <row r="167">
          <cell r="A167" t="e">
            <v>#N/A</v>
          </cell>
          <cell r="C167" t="e">
            <v>#N/A</v>
          </cell>
          <cell r="D167" t="e">
            <v>#N/A</v>
          </cell>
          <cell r="E167" t="e">
            <v>#N/A</v>
          </cell>
          <cell r="F167" t="e">
            <v>#N/A</v>
          </cell>
          <cell r="G167" t="e">
            <v>#N/A</v>
          </cell>
          <cell r="H167" t="e">
            <v>#N/A</v>
          </cell>
        </row>
        <row r="168">
          <cell r="A168" t="e">
            <v>#N/A</v>
          </cell>
          <cell r="C168" t="e">
            <v>#N/A</v>
          </cell>
          <cell r="D168" t="e">
            <v>#N/A</v>
          </cell>
          <cell r="E168" t="e">
            <v>#N/A</v>
          </cell>
          <cell r="F168" t="e">
            <v>#N/A</v>
          </cell>
          <cell r="G168" t="e">
            <v>#N/A</v>
          </cell>
          <cell r="H168" t="e">
            <v>#N/A</v>
          </cell>
        </row>
        <row r="169">
          <cell r="A169" t="e">
            <v>#N/A</v>
          </cell>
          <cell r="C169" t="e">
            <v>#N/A</v>
          </cell>
          <cell r="D169" t="e">
            <v>#N/A</v>
          </cell>
          <cell r="E169" t="e">
            <v>#N/A</v>
          </cell>
          <cell r="F169" t="e">
            <v>#N/A</v>
          </cell>
          <cell r="G169" t="e">
            <v>#N/A</v>
          </cell>
          <cell r="H169" t="e">
            <v>#N/A</v>
          </cell>
        </row>
        <row r="170">
          <cell r="A170" t="e">
            <v>#N/A</v>
          </cell>
          <cell r="C170" t="e">
            <v>#N/A</v>
          </cell>
          <cell r="D170" t="e">
            <v>#N/A</v>
          </cell>
          <cell r="E170" t="e">
            <v>#N/A</v>
          </cell>
          <cell r="F170" t="e">
            <v>#N/A</v>
          </cell>
          <cell r="G170" t="e">
            <v>#N/A</v>
          </cell>
          <cell r="H170" t="e">
            <v>#N/A</v>
          </cell>
        </row>
        <row r="171">
          <cell r="A171" t="e">
            <v>#N/A</v>
          </cell>
          <cell r="C171" t="e">
            <v>#N/A</v>
          </cell>
          <cell r="D171" t="e">
            <v>#N/A</v>
          </cell>
          <cell r="E171" t="e">
            <v>#N/A</v>
          </cell>
          <cell r="F171" t="e">
            <v>#N/A</v>
          </cell>
          <cell r="G171" t="e">
            <v>#N/A</v>
          </cell>
          <cell r="H171" t="e">
            <v>#N/A</v>
          </cell>
        </row>
        <row r="172">
          <cell r="A172" t="e">
            <v>#N/A</v>
          </cell>
          <cell r="C172" t="e">
            <v>#N/A</v>
          </cell>
          <cell r="D172" t="e">
            <v>#N/A</v>
          </cell>
          <cell r="E172" t="e">
            <v>#N/A</v>
          </cell>
          <cell r="F172" t="e">
            <v>#N/A</v>
          </cell>
          <cell r="G172" t="e">
            <v>#N/A</v>
          </cell>
          <cell r="H172" t="e">
            <v>#N/A</v>
          </cell>
        </row>
        <row r="173">
          <cell r="A173" t="e">
            <v>#N/A</v>
          </cell>
          <cell r="C173" t="e">
            <v>#N/A</v>
          </cell>
          <cell r="D173" t="e">
            <v>#N/A</v>
          </cell>
          <cell r="E173" t="e">
            <v>#N/A</v>
          </cell>
          <cell r="F173" t="e">
            <v>#N/A</v>
          </cell>
          <cell r="G173" t="e">
            <v>#N/A</v>
          </cell>
          <cell r="H173" t="e">
            <v>#N/A</v>
          </cell>
        </row>
        <row r="174">
          <cell r="A174" t="e">
            <v>#N/A</v>
          </cell>
          <cell r="C174" t="e">
            <v>#N/A</v>
          </cell>
          <cell r="D174" t="e">
            <v>#N/A</v>
          </cell>
          <cell r="E174" t="e">
            <v>#N/A</v>
          </cell>
          <cell r="F174" t="e">
            <v>#N/A</v>
          </cell>
          <cell r="G174" t="e">
            <v>#N/A</v>
          </cell>
          <cell r="H174" t="e">
            <v>#N/A</v>
          </cell>
        </row>
        <row r="175">
          <cell r="A175" t="e">
            <v>#N/A</v>
          </cell>
          <cell r="C175" t="e">
            <v>#N/A</v>
          </cell>
          <cell r="D175" t="e">
            <v>#N/A</v>
          </cell>
          <cell r="E175" t="e">
            <v>#N/A</v>
          </cell>
          <cell r="F175" t="e">
            <v>#N/A</v>
          </cell>
          <cell r="G175" t="e">
            <v>#N/A</v>
          </cell>
          <cell r="H175" t="e">
            <v>#N/A</v>
          </cell>
        </row>
        <row r="176">
          <cell r="A176" t="e">
            <v>#N/A</v>
          </cell>
          <cell r="C176" t="e">
            <v>#N/A</v>
          </cell>
          <cell r="D176" t="e">
            <v>#N/A</v>
          </cell>
          <cell r="E176" t="e">
            <v>#N/A</v>
          </cell>
          <cell r="F176" t="e">
            <v>#N/A</v>
          </cell>
          <cell r="G176" t="e">
            <v>#N/A</v>
          </cell>
          <cell r="H176" t="e">
            <v>#N/A</v>
          </cell>
        </row>
        <row r="177">
          <cell r="A177" t="e">
            <v>#N/A</v>
          </cell>
          <cell r="C177" t="e">
            <v>#N/A</v>
          </cell>
          <cell r="D177" t="e">
            <v>#N/A</v>
          </cell>
          <cell r="E177" t="e">
            <v>#N/A</v>
          </cell>
          <cell r="F177" t="e">
            <v>#N/A</v>
          </cell>
          <cell r="G177" t="e">
            <v>#N/A</v>
          </cell>
          <cell r="H177" t="e">
            <v>#N/A</v>
          </cell>
        </row>
        <row r="178">
          <cell r="A178" t="e">
            <v>#N/A</v>
          </cell>
          <cell r="C178" t="e">
            <v>#N/A</v>
          </cell>
          <cell r="D178" t="e">
            <v>#N/A</v>
          </cell>
          <cell r="E178" t="e">
            <v>#N/A</v>
          </cell>
          <cell r="F178" t="e">
            <v>#N/A</v>
          </cell>
          <cell r="G178" t="e">
            <v>#N/A</v>
          </cell>
          <cell r="H178" t="e">
            <v>#N/A</v>
          </cell>
        </row>
        <row r="179">
          <cell r="A179" t="e">
            <v>#N/A</v>
          </cell>
          <cell r="C179" t="e">
            <v>#N/A</v>
          </cell>
          <cell r="D179" t="e">
            <v>#N/A</v>
          </cell>
          <cell r="E179" t="e">
            <v>#N/A</v>
          </cell>
          <cell r="F179" t="e">
            <v>#N/A</v>
          </cell>
          <cell r="G179" t="e">
            <v>#N/A</v>
          </cell>
          <cell r="H179" t="e">
            <v>#N/A</v>
          </cell>
        </row>
        <row r="180">
          <cell r="A180" t="e">
            <v>#N/A</v>
          </cell>
          <cell r="C180" t="e">
            <v>#N/A</v>
          </cell>
          <cell r="D180" t="e">
            <v>#N/A</v>
          </cell>
          <cell r="E180" t="e">
            <v>#N/A</v>
          </cell>
          <cell r="F180" t="e">
            <v>#N/A</v>
          </cell>
          <cell r="G180" t="e">
            <v>#N/A</v>
          </cell>
          <cell r="H180" t="e">
            <v>#N/A</v>
          </cell>
        </row>
        <row r="181">
          <cell r="A181" t="e">
            <v>#N/A</v>
          </cell>
          <cell r="C181" t="e">
            <v>#N/A</v>
          </cell>
          <cell r="D181" t="e">
            <v>#N/A</v>
          </cell>
          <cell r="E181" t="e">
            <v>#N/A</v>
          </cell>
          <cell r="F181" t="e">
            <v>#N/A</v>
          </cell>
          <cell r="G181" t="e">
            <v>#N/A</v>
          </cell>
          <cell r="H181" t="e">
            <v>#N/A</v>
          </cell>
        </row>
        <row r="182">
          <cell r="A182" t="e">
            <v>#N/A</v>
          </cell>
          <cell r="C182" t="e">
            <v>#N/A</v>
          </cell>
          <cell r="D182" t="e">
            <v>#N/A</v>
          </cell>
          <cell r="E182" t="e">
            <v>#N/A</v>
          </cell>
          <cell r="F182" t="e">
            <v>#N/A</v>
          </cell>
          <cell r="G182" t="e">
            <v>#N/A</v>
          </cell>
          <cell r="H182" t="e">
            <v>#N/A</v>
          </cell>
        </row>
        <row r="183">
          <cell r="A183" t="e">
            <v>#N/A</v>
          </cell>
          <cell r="C183" t="e">
            <v>#N/A</v>
          </cell>
          <cell r="D183" t="e">
            <v>#N/A</v>
          </cell>
          <cell r="E183" t="e">
            <v>#N/A</v>
          </cell>
          <cell r="F183" t="e">
            <v>#N/A</v>
          </cell>
          <cell r="G183" t="e">
            <v>#N/A</v>
          </cell>
          <cell r="H183" t="e">
            <v>#N/A</v>
          </cell>
        </row>
        <row r="184">
          <cell r="A184" t="e">
            <v>#N/A</v>
          </cell>
          <cell r="C184" t="e">
            <v>#N/A</v>
          </cell>
          <cell r="D184" t="e">
            <v>#N/A</v>
          </cell>
          <cell r="E184" t="e">
            <v>#N/A</v>
          </cell>
          <cell r="F184" t="e">
            <v>#N/A</v>
          </cell>
          <cell r="G184" t="e">
            <v>#N/A</v>
          </cell>
          <cell r="H184" t="e">
            <v>#N/A</v>
          </cell>
        </row>
        <row r="185">
          <cell r="A185" t="e">
            <v>#N/A</v>
          </cell>
          <cell r="C185" t="e">
            <v>#N/A</v>
          </cell>
          <cell r="D185" t="e">
            <v>#N/A</v>
          </cell>
          <cell r="E185" t="e">
            <v>#N/A</v>
          </cell>
          <cell r="F185" t="e">
            <v>#N/A</v>
          </cell>
          <cell r="G185" t="e">
            <v>#N/A</v>
          </cell>
          <cell r="H185" t="e">
            <v>#N/A</v>
          </cell>
        </row>
        <row r="186">
          <cell r="A186" t="e">
            <v>#N/A</v>
          </cell>
          <cell r="C186" t="e">
            <v>#N/A</v>
          </cell>
          <cell r="D186" t="e">
            <v>#N/A</v>
          </cell>
          <cell r="E186" t="e">
            <v>#N/A</v>
          </cell>
          <cell r="F186" t="e">
            <v>#N/A</v>
          </cell>
          <cell r="G186" t="e">
            <v>#N/A</v>
          </cell>
          <cell r="H186" t="e">
            <v>#N/A</v>
          </cell>
        </row>
        <row r="187">
          <cell r="A187" t="e">
            <v>#N/A</v>
          </cell>
          <cell r="C187" t="e">
            <v>#N/A</v>
          </cell>
          <cell r="D187" t="e">
            <v>#N/A</v>
          </cell>
          <cell r="E187" t="e">
            <v>#N/A</v>
          </cell>
          <cell r="F187" t="e">
            <v>#N/A</v>
          </cell>
          <cell r="G187" t="e">
            <v>#N/A</v>
          </cell>
          <cell r="H187" t="e">
            <v>#N/A</v>
          </cell>
        </row>
        <row r="188">
          <cell r="A188" t="e">
            <v>#N/A</v>
          </cell>
          <cell r="C188" t="e">
            <v>#N/A</v>
          </cell>
          <cell r="D188" t="e">
            <v>#N/A</v>
          </cell>
          <cell r="E188" t="e">
            <v>#N/A</v>
          </cell>
          <cell r="F188" t="e">
            <v>#N/A</v>
          </cell>
          <cell r="G188" t="e">
            <v>#N/A</v>
          </cell>
          <cell r="H188" t="e">
            <v>#N/A</v>
          </cell>
        </row>
        <row r="189">
          <cell r="A189" t="e">
            <v>#N/A</v>
          </cell>
          <cell r="C189" t="e">
            <v>#N/A</v>
          </cell>
          <cell r="D189" t="e">
            <v>#N/A</v>
          </cell>
          <cell r="E189" t="e">
            <v>#N/A</v>
          </cell>
          <cell r="F189" t="e">
            <v>#N/A</v>
          </cell>
          <cell r="G189" t="e">
            <v>#N/A</v>
          </cell>
          <cell r="H189" t="e">
            <v>#N/A</v>
          </cell>
        </row>
        <row r="190">
          <cell r="A190" t="e">
            <v>#N/A</v>
          </cell>
          <cell r="C190" t="e">
            <v>#N/A</v>
          </cell>
          <cell r="D190" t="e">
            <v>#N/A</v>
          </cell>
          <cell r="E190" t="e">
            <v>#N/A</v>
          </cell>
          <cell r="F190" t="e">
            <v>#N/A</v>
          </cell>
          <cell r="G190" t="e">
            <v>#N/A</v>
          </cell>
          <cell r="H190" t="e">
            <v>#N/A</v>
          </cell>
        </row>
        <row r="191">
          <cell r="A191" t="e">
            <v>#N/A</v>
          </cell>
          <cell r="C191" t="e">
            <v>#N/A</v>
          </cell>
          <cell r="D191" t="e">
            <v>#N/A</v>
          </cell>
          <cell r="E191" t="e">
            <v>#N/A</v>
          </cell>
          <cell r="F191" t="e">
            <v>#N/A</v>
          </cell>
          <cell r="G191" t="e">
            <v>#N/A</v>
          </cell>
          <cell r="H191" t="e">
            <v>#N/A</v>
          </cell>
        </row>
        <row r="192">
          <cell r="A192" t="e">
            <v>#N/A</v>
          </cell>
          <cell r="C192" t="e">
            <v>#N/A</v>
          </cell>
          <cell r="D192" t="e">
            <v>#N/A</v>
          </cell>
          <cell r="E192" t="e">
            <v>#N/A</v>
          </cell>
          <cell r="F192" t="e">
            <v>#N/A</v>
          </cell>
          <cell r="G192" t="e">
            <v>#N/A</v>
          </cell>
          <cell r="H192" t="e">
            <v>#N/A</v>
          </cell>
        </row>
        <row r="193">
          <cell r="A193" t="e">
            <v>#N/A</v>
          </cell>
          <cell r="C193" t="e">
            <v>#N/A</v>
          </cell>
          <cell r="D193" t="e">
            <v>#N/A</v>
          </cell>
          <cell r="E193" t="e">
            <v>#N/A</v>
          </cell>
          <cell r="F193" t="e">
            <v>#N/A</v>
          </cell>
          <cell r="G193" t="e">
            <v>#N/A</v>
          </cell>
          <cell r="H193" t="e">
            <v>#N/A</v>
          </cell>
        </row>
        <row r="194">
          <cell r="A194" t="e">
            <v>#N/A</v>
          </cell>
          <cell r="C194" t="e">
            <v>#N/A</v>
          </cell>
          <cell r="D194" t="e">
            <v>#N/A</v>
          </cell>
          <cell r="E194" t="e">
            <v>#N/A</v>
          </cell>
          <cell r="F194" t="e">
            <v>#N/A</v>
          </cell>
          <cell r="G194" t="e">
            <v>#N/A</v>
          </cell>
          <cell r="H194" t="e">
            <v>#N/A</v>
          </cell>
        </row>
        <row r="195">
          <cell r="A195" t="e">
            <v>#N/A</v>
          </cell>
          <cell r="C195" t="e">
            <v>#N/A</v>
          </cell>
          <cell r="D195" t="e">
            <v>#N/A</v>
          </cell>
          <cell r="E195" t="e">
            <v>#N/A</v>
          </cell>
          <cell r="F195" t="e">
            <v>#N/A</v>
          </cell>
          <cell r="G195" t="e">
            <v>#N/A</v>
          </cell>
          <cell r="H195" t="e">
            <v>#N/A</v>
          </cell>
        </row>
        <row r="196">
          <cell r="A196" t="e">
            <v>#N/A</v>
          </cell>
          <cell r="C196" t="e">
            <v>#N/A</v>
          </cell>
          <cell r="D196" t="e">
            <v>#N/A</v>
          </cell>
          <cell r="E196" t="e">
            <v>#N/A</v>
          </cell>
          <cell r="F196" t="e">
            <v>#N/A</v>
          </cell>
          <cell r="G196" t="e">
            <v>#N/A</v>
          </cell>
          <cell r="H196" t="e">
            <v>#N/A</v>
          </cell>
        </row>
        <row r="197">
          <cell r="A197" t="e">
            <v>#N/A</v>
          </cell>
          <cell r="C197" t="e">
            <v>#N/A</v>
          </cell>
          <cell r="D197" t="e">
            <v>#N/A</v>
          </cell>
          <cell r="E197" t="e">
            <v>#N/A</v>
          </cell>
          <cell r="F197" t="e">
            <v>#N/A</v>
          </cell>
          <cell r="G197" t="e">
            <v>#N/A</v>
          </cell>
          <cell r="H197" t="e">
            <v>#N/A</v>
          </cell>
        </row>
        <row r="198">
          <cell r="A198" t="e">
            <v>#N/A</v>
          </cell>
          <cell r="C198" t="e">
            <v>#N/A</v>
          </cell>
          <cell r="D198" t="e">
            <v>#N/A</v>
          </cell>
          <cell r="E198" t="e">
            <v>#N/A</v>
          </cell>
          <cell r="F198" t="e">
            <v>#N/A</v>
          </cell>
          <cell r="G198" t="e">
            <v>#N/A</v>
          </cell>
          <cell r="H198" t="e">
            <v>#N/A</v>
          </cell>
        </row>
        <row r="199">
          <cell r="A199" t="e">
            <v>#N/A</v>
          </cell>
          <cell r="C199" t="e">
            <v>#N/A</v>
          </cell>
          <cell r="D199" t="e">
            <v>#N/A</v>
          </cell>
          <cell r="E199" t="e">
            <v>#N/A</v>
          </cell>
          <cell r="F199" t="e">
            <v>#N/A</v>
          </cell>
          <cell r="G199" t="e">
            <v>#N/A</v>
          </cell>
          <cell r="H199" t="e">
            <v>#N/A</v>
          </cell>
        </row>
        <row r="200">
          <cell r="A200" t="e">
            <v>#N/A</v>
          </cell>
          <cell r="C200" t="e">
            <v>#N/A</v>
          </cell>
          <cell r="D200" t="e">
            <v>#N/A</v>
          </cell>
          <cell r="E200" t="e">
            <v>#N/A</v>
          </cell>
          <cell r="F200" t="e">
            <v>#N/A</v>
          </cell>
          <cell r="G200" t="e">
            <v>#N/A</v>
          </cell>
          <cell r="H200" t="e">
            <v>#N/A</v>
          </cell>
        </row>
        <row r="201">
          <cell r="A201" t="e">
            <v>#N/A</v>
          </cell>
          <cell r="C201" t="e">
            <v>#N/A</v>
          </cell>
          <cell r="D201" t="e">
            <v>#N/A</v>
          </cell>
          <cell r="E201" t="e">
            <v>#N/A</v>
          </cell>
          <cell r="F201" t="e">
            <v>#N/A</v>
          </cell>
          <cell r="G201" t="e">
            <v>#N/A</v>
          </cell>
          <cell r="H201" t="e">
            <v>#N/A</v>
          </cell>
        </row>
        <row r="202">
          <cell r="A202" t="e">
            <v>#N/A</v>
          </cell>
          <cell r="C202" t="e">
            <v>#N/A</v>
          </cell>
          <cell r="D202" t="e">
            <v>#N/A</v>
          </cell>
          <cell r="E202" t="e">
            <v>#N/A</v>
          </cell>
          <cell r="F202" t="e">
            <v>#N/A</v>
          </cell>
          <cell r="G202" t="e">
            <v>#N/A</v>
          </cell>
          <cell r="H202" t="e">
            <v>#N/A</v>
          </cell>
        </row>
        <row r="203">
          <cell r="A203" t="e">
            <v>#N/A</v>
          </cell>
          <cell r="C203" t="e">
            <v>#N/A</v>
          </cell>
          <cell r="D203" t="e">
            <v>#N/A</v>
          </cell>
          <cell r="E203" t="e">
            <v>#N/A</v>
          </cell>
          <cell r="F203" t="e">
            <v>#N/A</v>
          </cell>
          <cell r="G203" t="e">
            <v>#N/A</v>
          </cell>
          <cell r="H203" t="e">
            <v>#N/A</v>
          </cell>
        </row>
        <row r="204">
          <cell r="A204" t="e">
            <v>#N/A</v>
          </cell>
          <cell r="C204" t="e">
            <v>#N/A</v>
          </cell>
          <cell r="D204" t="e">
            <v>#N/A</v>
          </cell>
          <cell r="E204" t="e">
            <v>#N/A</v>
          </cell>
          <cell r="F204" t="e">
            <v>#N/A</v>
          </cell>
          <cell r="G204" t="e">
            <v>#N/A</v>
          </cell>
          <cell r="H204" t="e">
            <v>#N/A</v>
          </cell>
        </row>
        <row r="205">
          <cell r="A205" t="e">
            <v>#N/A</v>
          </cell>
          <cell r="C205" t="e">
            <v>#N/A</v>
          </cell>
          <cell r="D205" t="e">
            <v>#N/A</v>
          </cell>
          <cell r="E205" t="e">
            <v>#N/A</v>
          </cell>
          <cell r="F205" t="e">
            <v>#N/A</v>
          </cell>
          <cell r="G205" t="e">
            <v>#N/A</v>
          </cell>
          <cell r="H205" t="e">
            <v>#N/A</v>
          </cell>
        </row>
        <row r="206">
          <cell r="A206" t="e">
            <v>#N/A</v>
          </cell>
          <cell r="C206" t="e">
            <v>#N/A</v>
          </cell>
          <cell r="D206" t="e">
            <v>#N/A</v>
          </cell>
          <cell r="E206" t="e">
            <v>#N/A</v>
          </cell>
          <cell r="F206" t="e">
            <v>#N/A</v>
          </cell>
          <cell r="G206" t="e">
            <v>#N/A</v>
          </cell>
          <cell r="H206" t="e">
            <v>#N/A</v>
          </cell>
        </row>
        <row r="207">
          <cell r="A207" t="e">
            <v>#N/A</v>
          </cell>
          <cell r="C207" t="e">
            <v>#N/A</v>
          </cell>
          <cell r="D207" t="e">
            <v>#N/A</v>
          </cell>
          <cell r="E207" t="e">
            <v>#N/A</v>
          </cell>
          <cell r="F207" t="e">
            <v>#N/A</v>
          </cell>
          <cell r="G207" t="e">
            <v>#N/A</v>
          </cell>
          <cell r="H207" t="e">
            <v>#N/A</v>
          </cell>
        </row>
        <row r="208">
          <cell r="A208" t="e">
            <v>#N/A</v>
          </cell>
          <cell r="C208" t="e">
            <v>#N/A</v>
          </cell>
          <cell r="D208" t="e">
            <v>#N/A</v>
          </cell>
          <cell r="E208" t="e">
            <v>#N/A</v>
          </cell>
          <cell r="F208" t="e">
            <v>#N/A</v>
          </cell>
          <cell r="G208" t="e">
            <v>#N/A</v>
          </cell>
          <cell r="H208" t="e">
            <v>#N/A</v>
          </cell>
        </row>
        <row r="209">
          <cell r="A209" t="e">
            <v>#N/A</v>
          </cell>
          <cell r="C209" t="e">
            <v>#N/A</v>
          </cell>
          <cell r="D209" t="e">
            <v>#N/A</v>
          </cell>
          <cell r="E209" t="e">
            <v>#N/A</v>
          </cell>
          <cell r="F209" t="e">
            <v>#N/A</v>
          </cell>
          <cell r="G209" t="e">
            <v>#N/A</v>
          </cell>
          <cell r="H209" t="e">
            <v>#N/A</v>
          </cell>
        </row>
        <row r="210">
          <cell r="A210" t="e">
            <v>#N/A</v>
          </cell>
          <cell r="C210" t="e">
            <v>#N/A</v>
          </cell>
          <cell r="D210" t="e">
            <v>#N/A</v>
          </cell>
          <cell r="E210" t="e">
            <v>#N/A</v>
          </cell>
          <cell r="F210" t="e">
            <v>#N/A</v>
          </cell>
          <cell r="G210" t="e">
            <v>#N/A</v>
          </cell>
          <cell r="H210" t="e">
            <v>#N/A</v>
          </cell>
        </row>
        <row r="211">
          <cell r="A211" t="e">
            <v>#N/A</v>
          </cell>
          <cell r="C211" t="e">
            <v>#N/A</v>
          </cell>
          <cell r="D211" t="e">
            <v>#N/A</v>
          </cell>
          <cell r="E211" t="e">
            <v>#N/A</v>
          </cell>
          <cell r="F211" t="e">
            <v>#N/A</v>
          </cell>
          <cell r="G211" t="e">
            <v>#N/A</v>
          </cell>
          <cell r="H211" t="e">
            <v>#N/A</v>
          </cell>
        </row>
        <row r="212">
          <cell r="A212" t="e">
            <v>#N/A</v>
          </cell>
          <cell r="C212" t="e">
            <v>#N/A</v>
          </cell>
          <cell r="D212" t="e">
            <v>#N/A</v>
          </cell>
          <cell r="E212" t="e">
            <v>#N/A</v>
          </cell>
          <cell r="F212" t="e">
            <v>#N/A</v>
          </cell>
          <cell r="G212" t="e">
            <v>#N/A</v>
          </cell>
          <cell r="H212" t="e">
            <v>#N/A</v>
          </cell>
        </row>
        <row r="213">
          <cell r="A213" t="e">
            <v>#N/A</v>
          </cell>
          <cell r="C213" t="e">
            <v>#N/A</v>
          </cell>
          <cell r="D213" t="e">
            <v>#N/A</v>
          </cell>
          <cell r="E213" t="e">
            <v>#N/A</v>
          </cell>
          <cell r="F213" t="e">
            <v>#N/A</v>
          </cell>
          <cell r="G213" t="e">
            <v>#N/A</v>
          </cell>
          <cell r="H213" t="e">
            <v>#N/A</v>
          </cell>
        </row>
        <row r="214">
          <cell r="A214" t="e">
            <v>#N/A</v>
          </cell>
          <cell r="C214" t="e">
            <v>#N/A</v>
          </cell>
          <cell r="D214" t="e">
            <v>#N/A</v>
          </cell>
          <cell r="E214" t="e">
            <v>#N/A</v>
          </cell>
          <cell r="F214" t="e">
            <v>#N/A</v>
          </cell>
          <cell r="G214" t="e">
            <v>#N/A</v>
          </cell>
          <cell r="H214" t="e">
            <v>#N/A</v>
          </cell>
        </row>
        <row r="215">
          <cell r="A215" t="e">
            <v>#N/A</v>
          </cell>
          <cell r="C215" t="e">
            <v>#N/A</v>
          </cell>
          <cell r="D215" t="e">
            <v>#N/A</v>
          </cell>
          <cell r="E215" t="e">
            <v>#N/A</v>
          </cell>
          <cell r="F215" t="e">
            <v>#N/A</v>
          </cell>
          <cell r="G215" t="e">
            <v>#N/A</v>
          </cell>
          <cell r="H215" t="e">
            <v>#N/A</v>
          </cell>
        </row>
        <row r="216">
          <cell r="A216" t="e">
            <v>#N/A</v>
          </cell>
          <cell r="C216" t="e">
            <v>#N/A</v>
          </cell>
          <cell r="D216" t="e">
            <v>#N/A</v>
          </cell>
          <cell r="E216" t="e">
            <v>#N/A</v>
          </cell>
          <cell r="F216" t="e">
            <v>#N/A</v>
          </cell>
          <cell r="G216" t="e">
            <v>#N/A</v>
          </cell>
          <cell r="H216" t="e">
            <v>#N/A</v>
          </cell>
        </row>
        <row r="217">
          <cell r="A217" t="e">
            <v>#N/A</v>
          </cell>
          <cell r="C217" t="e">
            <v>#N/A</v>
          </cell>
          <cell r="D217" t="e">
            <v>#N/A</v>
          </cell>
          <cell r="E217" t="e">
            <v>#N/A</v>
          </cell>
          <cell r="F217" t="e">
            <v>#N/A</v>
          </cell>
          <cell r="G217" t="e">
            <v>#N/A</v>
          </cell>
          <cell r="H217" t="e">
            <v>#N/A</v>
          </cell>
        </row>
        <row r="218">
          <cell r="A218" t="e">
            <v>#N/A</v>
          </cell>
          <cell r="C218" t="e">
            <v>#N/A</v>
          </cell>
          <cell r="D218" t="e">
            <v>#N/A</v>
          </cell>
          <cell r="E218" t="e">
            <v>#N/A</v>
          </cell>
          <cell r="F218" t="e">
            <v>#N/A</v>
          </cell>
          <cell r="G218" t="e">
            <v>#N/A</v>
          </cell>
          <cell r="H218" t="e">
            <v>#N/A</v>
          </cell>
        </row>
        <row r="219">
          <cell r="A219" t="e">
            <v>#N/A</v>
          </cell>
          <cell r="C219" t="e">
            <v>#N/A</v>
          </cell>
          <cell r="D219" t="e">
            <v>#N/A</v>
          </cell>
          <cell r="E219" t="e">
            <v>#N/A</v>
          </cell>
          <cell r="F219" t="e">
            <v>#N/A</v>
          </cell>
          <cell r="G219" t="e">
            <v>#N/A</v>
          </cell>
          <cell r="H219" t="e">
            <v>#N/A</v>
          </cell>
        </row>
        <row r="220">
          <cell r="A220" t="e">
            <v>#N/A</v>
          </cell>
          <cell r="C220" t="e">
            <v>#N/A</v>
          </cell>
          <cell r="D220" t="e">
            <v>#N/A</v>
          </cell>
          <cell r="E220" t="e">
            <v>#N/A</v>
          </cell>
          <cell r="F220" t="e">
            <v>#N/A</v>
          </cell>
          <cell r="G220" t="e">
            <v>#N/A</v>
          </cell>
          <cell r="H220" t="e">
            <v>#N/A</v>
          </cell>
        </row>
        <row r="221">
          <cell r="A221" t="e">
            <v>#N/A</v>
          </cell>
          <cell r="C221" t="e">
            <v>#N/A</v>
          </cell>
          <cell r="D221" t="e">
            <v>#N/A</v>
          </cell>
          <cell r="E221" t="e">
            <v>#N/A</v>
          </cell>
          <cell r="F221" t="e">
            <v>#N/A</v>
          </cell>
          <cell r="G221" t="e">
            <v>#N/A</v>
          </cell>
          <cell r="H221" t="e">
            <v>#N/A</v>
          </cell>
        </row>
        <row r="222">
          <cell r="A222" t="e">
            <v>#N/A</v>
          </cell>
          <cell r="C222" t="e">
            <v>#N/A</v>
          </cell>
          <cell r="D222" t="e">
            <v>#N/A</v>
          </cell>
          <cell r="E222" t="e">
            <v>#N/A</v>
          </cell>
          <cell r="F222" t="e">
            <v>#N/A</v>
          </cell>
          <cell r="G222" t="e">
            <v>#N/A</v>
          </cell>
          <cell r="H222" t="e">
            <v>#N/A</v>
          </cell>
        </row>
        <row r="223">
          <cell r="A223" t="e">
            <v>#N/A</v>
          </cell>
          <cell r="C223" t="e">
            <v>#N/A</v>
          </cell>
          <cell r="D223" t="e">
            <v>#N/A</v>
          </cell>
          <cell r="E223" t="e">
            <v>#N/A</v>
          </cell>
          <cell r="F223" t="e">
            <v>#N/A</v>
          </cell>
          <cell r="G223" t="e">
            <v>#N/A</v>
          </cell>
          <cell r="H223" t="e">
            <v>#N/A</v>
          </cell>
        </row>
        <row r="224">
          <cell r="A224" t="e">
            <v>#N/A</v>
          </cell>
          <cell r="C224" t="e">
            <v>#N/A</v>
          </cell>
          <cell r="D224" t="e">
            <v>#N/A</v>
          </cell>
          <cell r="E224" t="e">
            <v>#N/A</v>
          </cell>
          <cell r="F224" t="e">
            <v>#N/A</v>
          </cell>
          <cell r="G224" t="e">
            <v>#N/A</v>
          </cell>
          <cell r="H224" t="e">
            <v>#N/A</v>
          </cell>
        </row>
        <row r="225">
          <cell r="A225" t="e">
            <v>#N/A</v>
          </cell>
          <cell r="C225" t="e">
            <v>#N/A</v>
          </cell>
          <cell r="D225" t="e">
            <v>#N/A</v>
          </cell>
          <cell r="E225" t="e">
            <v>#N/A</v>
          </cell>
          <cell r="F225" t="e">
            <v>#N/A</v>
          </cell>
          <cell r="G225" t="e">
            <v>#N/A</v>
          </cell>
          <cell r="H225" t="e">
            <v>#N/A</v>
          </cell>
        </row>
        <row r="226">
          <cell r="A226" t="e">
            <v>#N/A</v>
          </cell>
          <cell r="C226" t="e">
            <v>#N/A</v>
          </cell>
          <cell r="D226" t="e">
            <v>#N/A</v>
          </cell>
          <cell r="E226" t="e">
            <v>#N/A</v>
          </cell>
          <cell r="F226" t="e">
            <v>#N/A</v>
          </cell>
          <cell r="G226" t="e">
            <v>#N/A</v>
          </cell>
          <cell r="H226" t="e">
            <v>#N/A</v>
          </cell>
        </row>
        <row r="227">
          <cell r="A227" t="e">
            <v>#N/A</v>
          </cell>
          <cell r="C227" t="e">
            <v>#N/A</v>
          </cell>
          <cell r="D227" t="e">
            <v>#N/A</v>
          </cell>
          <cell r="E227" t="e">
            <v>#N/A</v>
          </cell>
          <cell r="F227" t="e">
            <v>#N/A</v>
          </cell>
          <cell r="G227" t="e">
            <v>#N/A</v>
          </cell>
          <cell r="H227" t="e">
            <v>#N/A</v>
          </cell>
        </row>
        <row r="228">
          <cell r="A228" t="e">
            <v>#N/A</v>
          </cell>
          <cell r="C228" t="e">
            <v>#N/A</v>
          </cell>
          <cell r="D228" t="e">
            <v>#N/A</v>
          </cell>
          <cell r="E228" t="e">
            <v>#N/A</v>
          </cell>
          <cell r="F228" t="e">
            <v>#N/A</v>
          </cell>
          <cell r="G228" t="e">
            <v>#N/A</v>
          </cell>
          <cell r="H228" t="e">
            <v>#N/A</v>
          </cell>
        </row>
        <row r="229">
          <cell r="A229" t="e">
            <v>#N/A</v>
          </cell>
          <cell r="C229" t="e">
            <v>#N/A</v>
          </cell>
          <cell r="D229" t="e">
            <v>#N/A</v>
          </cell>
          <cell r="E229" t="e">
            <v>#N/A</v>
          </cell>
          <cell r="F229" t="e">
            <v>#N/A</v>
          </cell>
          <cell r="G229" t="e">
            <v>#N/A</v>
          </cell>
          <cell r="H229" t="e">
            <v>#N/A</v>
          </cell>
        </row>
        <row r="230">
          <cell r="A230" t="e">
            <v>#N/A</v>
          </cell>
          <cell r="C230" t="e">
            <v>#N/A</v>
          </cell>
          <cell r="D230" t="e">
            <v>#N/A</v>
          </cell>
          <cell r="E230" t="e">
            <v>#N/A</v>
          </cell>
          <cell r="F230" t="e">
            <v>#N/A</v>
          </cell>
          <cell r="G230" t="e">
            <v>#N/A</v>
          </cell>
          <cell r="H230" t="e">
            <v>#N/A</v>
          </cell>
        </row>
        <row r="231">
          <cell r="A231" t="e">
            <v>#N/A</v>
          </cell>
          <cell r="C231" t="e">
            <v>#N/A</v>
          </cell>
          <cell r="D231" t="e">
            <v>#N/A</v>
          </cell>
          <cell r="E231" t="e">
            <v>#N/A</v>
          </cell>
          <cell r="F231" t="e">
            <v>#N/A</v>
          </cell>
          <cell r="G231" t="e">
            <v>#N/A</v>
          </cell>
          <cell r="H231" t="e">
            <v>#N/A</v>
          </cell>
        </row>
        <row r="232">
          <cell r="A232" t="e">
            <v>#N/A</v>
          </cell>
          <cell r="C232" t="e">
            <v>#N/A</v>
          </cell>
          <cell r="D232" t="e">
            <v>#N/A</v>
          </cell>
          <cell r="E232" t="e">
            <v>#N/A</v>
          </cell>
          <cell r="F232" t="e">
            <v>#N/A</v>
          </cell>
          <cell r="G232" t="e">
            <v>#N/A</v>
          </cell>
          <cell r="H232" t="e">
            <v>#N/A</v>
          </cell>
        </row>
        <row r="233">
          <cell r="A233" t="e">
            <v>#N/A</v>
          </cell>
          <cell r="C233" t="e">
            <v>#N/A</v>
          </cell>
          <cell r="D233" t="e">
            <v>#N/A</v>
          </cell>
          <cell r="E233" t="e">
            <v>#N/A</v>
          </cell>
          <cell r="F233" t="e">
            <v>#N/A</v>
          </cell>
          <cell r="G233" t="e">
            <v>#N/A</v>
          </cell>
          <cell r="H233" t="e">
            <v>#N/A</v>
          </cell>
        </row>
        <row r="234">
          <cell r="A234" t="e">
            <v>#N/A</v>
          </cell>
          <cell r="C234" t="e">
            <v>#N/A</v>
          </cell>
          <cell r="D234" t="e">
            <v>#N/A</v>
          </cell>
          <cell r="E234" t="e">
            <v>#N/A</v>
          </cell>
          <cell r="F234" t="e">
            <v>#N/A</v>
          </cell>
          <cell r="G234" t="e">
            <v>#N/A</v>
          </cell>
          <cell r="H234" t="e">
            <v>#N/A</v>
          </cell>
        </row>
        <row r="235">
          <cell r="A235" t="e">
            <v>#N/A</v>
          </cell>
          <cell r="C235" t="e">
            <v>#N/A</v>
          </cell>
          <cell r="D235" t="e">
            <v>#N/A</v>
          </cell>
          <cell r="E235" t="e">
            <v>#N/A</v>
          </cell>
          <cell r="F235" t="e">
            <v>#N/A</v>
          </cell>
          <cell r="G235" t="e">
            <v>#N/A</v>
          </cell>
          <cell r="H235" t="e">
            <v>#N/A</v>
          </cell>
        </row>
        <row r="236">
          <cell r="A236" t="e">
            <v>#N/A</v>
          </cell>
          <cell r="C236" t="e">
            <v>#N/A</v>
          </cell>
          <cell r="D236" t="e">
            <v>#N/A</v>
          </cell>
          <cell r="E236" t="e">
            <v>#N/A</v>
          </cell>
          <cell r="F236" t="e">
            <v>#N/A</v>
          </cell>
          <cell r="G236" t="e">
            <v>#N/A</v>
          </cell>
          <cell r="H236" t="e">
            <v>#N/A</v>
          </cell>
        </row>
        <row r="237">
          <cell r="A237" t="e">
            <v>#N/A</v>
          </cell>
          <cell r="C237" t="e">
            <v>#N/A</v>
          </cell>
          <cell r="D237" t="e">
            <v>#N/A</v>
          </cell>
          <cell r="E237" t="e">
            <v>#N/A</v>
          </cell>
          <cell r="F237" t="e">
            <v>#N/A</v>
          </cell>
          <cell r="G237" t="e">
            <v>#N/A</v>
          </cell>
          <cell r="H237" t="e">
            <v>#N/A</v>
          </cell>
        </row>
        <row r="238">
          <cell r="A238" t="e">
            <v>#N/A</v>
          </cell>
          <cell r="C238" t="e">
            <v>#N/A</v>
          </cell>
          <cell r="D238" t="e">
            <v>#N/A</v>
          </cell>
          <cell r="E238" t="e">
            <v>#N/A</v>
          </cell>
          <cell r="F238" t="e">
            <v>#N/A</v>
          </cell>
          <cell r="G238" t="e">
            <v>#N/A</v>
          </cell>
          <cell r="H238" t="e">
            <v>#N/A</v>
          </cell>
        </row>
        <row r="239">
          <cell r="A239" t="e">
            <v>#N/A</v>
          </cell>
          <cell r="C239" t="e">
            <v>#N/A</v>
          </cell>
          <cell r="D239" t="e">
            <v>#N/A</v>
          </cell>
          <cell r="E239" t="e">
            <v>#N/A</v>
          </cell>
          <cell r="F239" t="e">
            <v>#N/A</v>
          </cell>
          <cell r="G239" t="e">
            <v>#N/A</v>
          </cell>
          <cell r="H239" t="e">
            <v>#N/A</v>
          </cell>
        </row>
        <row r="240">
          <cell r="A240" t="e">
            <v>#N/A</v>
          </cell>
          <cell r="C240" t="e">
            <v>#N/A</v>
          </cell>
          <cell r="D240" t="e">
            <v>#N/A</v>
          </cell>
          <cell r="E240" t="e">
            <v>#N/A</v>
          </cell>
          <cell r="F240" t="e">
            <v>#N/A</v>
          </cell>
          <cell r="G240" t="e">
            <v>#N/A</v>
          </cell>
          <cell r="H240" t="e">
            <v>#N/A</v>
          </cell>
        </row>
        <row r="241">
          <cell r="A241" t="e">
            <v>#N/A</v>
          </cell>
          <cell r="C241" t="e">
            <v>#N/A</v>
          </cell>
          <cell r="D241" t="e">
            <v>#N/A</v>
          </cell>
          <cell r="E241" t="e">
            <v>#N/A</v>
          </cell>
          <cell r="F241" t="e">
            <v>#N/A</v>
          </cell>
          <cell r="G241" t="e">
            <v>#N/A</v>
          </cell>
          <cell r="H241" t="e">
            <v>#N/A</v>
          </cell>
        </row>
        <row r="242">
          <cell r="A242" t="e">
            <v>#N/A</v>
          </cell>
          <cell r="C242" t="e">
            <v>#N/A</v>
          </cell>
          <cell r="D242" t="e">
            <v>#N/A</v>
          </cell>
          <cell r="E242" t="e">
            <v>#N/A</v>
          </cell>
          <cell r="F242" t="e">
            <v>#N/A</v>
          </cell>
          <cell r="G242" t="e">
            <v>#N/A</v>
          </cell>
          <cell r="H242" t="e">
            <v>#N/A</v>
          </cell>
        </row>
        <row r="243">
          <cell r="A243" t="e">
            <v>#N/A</v>
          </cell>
          <cell r="C243" t="e">
            <v>#N/A</v>
          </cell>
          <cell r="D243" t="e">
            <v>#N/A</v>
          </cell>
          <cell r="E243" t="e">
            <v>#N/A</v>
          </cell>
          <cell r="F243" t="e">
            <v>#N/A</v>
          </cell>
          <cell r="G243" t="e">
            <v>#N/A</v>
          </cell>
          <cell r="H243" t="e">
            <v>#N/A</v>
          </cell>
        </row>
        <row r="244">
          <cell r="A244" t="e">
            <v>#N/A</v>
          </cell>
          <cell r="C244" t="e">
            <v>#N/A</v>
          </cell>
          <cell r="D244" t="e">
            <v>#N/A</v>
          </cell>
          <cell r="E244" t="e">
            <v>#N/A</v>
          </cell>
          <cell r="F244" t="e">
            <v>#N/A</v>
          </cell>
          <cell r="G244" t="e">
            <v>#N/A</v>
          </cell>
          <cell r="H244" t="e">
            <v>#N/A</v>
          </cell>
        </row>
        <row r="245">
          <cell r="A245" t="e">
            <v>#N/A</v>
          </cell>
          <cell r="C245" t="e">
            <v>#N/A</v>
          </cell>
          <cell r="D245" t="e">
            <v>#N/A</v>
          </cell>
          <cell r="E245" t="e">
            <v>#N/A</v>
          </cell>
          <cell r="F245" t="e">
            <v>#N/A</v>
          </cell>
          <cell r="G245" t="e">
            <v>#N/A</v>
          </cell>
          <cell r="H245" t="e">
            <v>#N/A</v>
          </cell>
        </row>
        <row r="246">
          <cell r="A246" t="e">
            <v>#N/A</v>
          </cell>
          <cell r="C246" t="e">
            <v>#N/A</v>
          </cell>
          <cell r="D246" t="e">
            <v>#N/A</v>
          </cell>
          <cell r="E246" t="e">
            <v>#N/A</v>
          </cell>
          <cell r="F246" t="e">
            <v>#N/A</v>
          </cell>
          <cell r="G246" t="e">
            <v>#N/A</v>
          </cell>
          <cell r="H246" t="e">
            <v>#N/A</v>
          </cell>
        </row>
        <row r="247">
          <cell r="A247" t="e">
            <v>#N/A</v>
          </cell>
          <cell r="C247" t="e">
            <v>#N/A</v>
          </cell>
          <cell r="D247" t="e">
            <v>#N/A</v>
          </cell>
          <cell r="E247" t="e">
            <v>#N/A</v>
          </cell>
          <cell r="F247" t="e">
            <v>#N/A</v>
          </cell>
          <cell r="G247" t="e">
            <v>#N/A</v>
          </cell>
          <cell r="H247" t="e">
            <v>#N/A</v>
          </cell>
        </row>
        <row r="248">
          <cell r="A248" t="e">
            <v>#N/A</v>
          </cell>
          <cell r="C248" t="e">
            <v>#N/A</v>
          </cell>
          <cell r="D248" t="e">
            <v>#N/A</v>
          </cell>
          <cell r="E248" t="e">
            <v>#N/A</v>
          </cell>
          <cell r="F248" t="e">
            <v>#N/A</v>
          </cell>
          <cell r="G248" t="e">
            <v>#N/A</v>
          </cell>
          <cell r="H248" t="e">
            <v>#N/A</v>
          </cell>
        </row>
        <row r="249">
          <cell r="A249" t="e">
            <v>#N/A</v>
          </cell>
          <cell r="C249" t="e">
            <v>#N/A</v>
          </cell>
          <cell r="D249" t="e">
            <v>#N/A</v>
          </cell>
          <cell r="E249" t="e">
            <v>#N/A</v>
          </cell>
          <cell r="F249" t="e">
            <v>#N/A</v>
          </cell>
          <cell r="G249" t="e">
            <v>#N/A</v>
          </cell>
          <cell r="H249" t="e">
            <v>#N/A</v>
          </cell>
        </row>
        <row r="250">
          <cell r="A250" t="e">
            <v>#N/A</v>
          </cell>
          <cell r="C250" t="e">
            <v>#N/A</v>
          </cell>
          <cell r="D250" t="e">
            <v>#N/A</v>
          </cell>
          <cell r="E250" t="e">
            <v>#N/A</v>
          </cell>
          <cell r="F250" t="e">
            <v>#N/A</v>
          </cell>
          <cell r="G250" t="e">
            <v>#N/A</v>
          </cell>
          <cell r="H250" t="e">
            <v>#N/A</v>
          </cell>
        </row>
        <row r="251">
          <cell r="A251" t="e">
            <v>#N/A</v>
          </cell>
          <cell r="C251" t="e">
            <v>#N/A</v>
          </cell>
          <cell r="D251" t="e">
            <v>#N/A</v>
          </cell>
          <cell r="E251" t="e">
            <v>#N/A</v>
          </cell>
          <cell r="F251" t="e">
            <v>#N/A</v>
          </cell>
          <cell r="G251" t="e">
            <v>#N/A</v>
          </cell>
          <cell r="H251" t="e">
            <v>#N/A</v>
          </cell>
        </row>
        <row r="252">
          <cell r="A252" t="e">
            <v>#N/A</v>
          </cell>
          <cell r="C252" t="e">
            <v>#N/A</v>
          </cell>
          <cell r="D252" t="e">
            <v>#N/A</v>
          </cell>
          <cell r="E252" t="e">
            <v>#N/A</v>
          </cell>
          <cell r="F252" t="e">
            <v>#N/A</v>
          </cell>
          <cell r="G252" t="e">
            <v>#N/A</v>
          </cell>
          <cell r="H252" t="e">
            <v>#N/A</v>
          </cell>
        </row>
        <row r="253">
          <cell r="A253" t="e">
            <v>#N/A</v>
          </cell>
          <cell r="C253" t="e">
            <v>#N/A</v>
          </cell>
          <cell r="D253" t="e">
            <v>#N/A</v>
          </cell>
          <cell r="E253" t="e">
            <v>#N/A</v>
          </cell>
          <cell r="F253" t="e">
            <v>#N/A</v>
          </cell>
          <cell r="G253" t="e">
            <v>#N/A</v>
          </cell>
          <cell r="H253" t="e">
            <v>#N/A</v>
          </cell>
        </row>
        <row r="254">
          <cell r="A254" t="e">
            <v>#N/A</v>
          </cell>
          <cell r="C254" t="e">
            <v>#N/A</v>
          </cell>
          <cell r="D254" t="e">
            <v>#N/A</v>
          </cell>
          <cell r="E254" t="e">
            <v>#N/A</v>
          </cell>
          <cell r="F254" t="e">
            <v>#N/A</v>
          </cell>
          <cell r="G254" t="e">
            <v>#N/A</v>
          </cell>
          <cell r="H254" t="e">
            <v>#N/A</v>
          </cell>
        </row>
        <row r="255">
          <cell r="A255" t="e">
            <v>#N/A</v>
          </cell>
          <cell r="C255" t="e">
            <v>#N/A</v>
          </cell>
          <cell r="D255" t="e">
            <v>#N/A</v>
          </cell>
          <cell r="E255" t="e">
            <v>#N/A</v>
          </cell>
          <cell r="F255" t="e">
            <v>#N/A</v>
          </cell>
          <cell r="G255" t="e">
            <v>#N/A</v>
          </cell>
          <cell r="H255" t="e">
            <v>#N/A</v>
          </cell>
        </row>
        <row r="256">
          <cell r="A256" t="e">
            <v>#N/A</v>
          </cell>
          <cell r="C256" t="e">
            <v>#N/A</v>
          </cell>
          <cell r="D256" t="e">
            <v>#N/A</v>
          </cell>
          <cell r="E256" t="e">
            <v>#N/A</v>
          </cell>
          <cell r="F256" t="e">
            <v>#N/A</v>
          </cell>
          <cell r="G256" t="e">
            <v>#N/A</v>
          </cell>
          <cell r="H256" t="e">
            <v>#N/A</v>
          </cell>
        </row>
        <row r="257">
          <cell r="A257" t="e">
            <v>#N/A</v>
          </cell>
          <cell r="C257" t="e">
            <v>#N/A</v>
          </cell>
          <cell r="D257" t="e">
            <v>#N/A</v>
          </cell>
          <cell r="E257" t="e">
            <v>#N/A</v>
          </cell>
          <cell r="F257" t="e">
            <v>#N/A</v>
          </cell>
          <cell r="G257" t="e">
            <v>#N/A</v>
          </cell>
          <cell r="H257" t="e">
            <v>#N/A</v>
          </cell>
        </row>
        <row r="258">
          <cell r="A258" t="e">
            <v>#N/A</v>
          </cell>
          <cell r="C258" t="e">
            <v>#N/A</v>
          </cell>
          <cell r="D258" t="e">
            <v>#N/A</v>
          </cell>
          <cell r="E258" t="e">
            <v>#N/A</v>
          </cell>
          <cell r="F258" t="e">
            <v>#N/A</v>
          </cell>
          <cell r="G258" t="e">
            <v>#N/A</v>
          </cell>
          <cell r="H258" t="e">
            <v>#N/A</v>
          </cell>
        </row>
        <row r="259">
          <cell r="A259" t="e">
            <v>#N/A</v>
          </cell>
          <cell r="C259" t="e">
            <v>#N/A</v>
          </cell>
          <cell r="D259" t="e">
            <v>#N/A</v>
          </cell>
          <cell r="E259" t="e">
            <v>#N/A</v>
          </cell>
          <cell r="F259" t="e">
            <v>#N/A</v>
          </cell>
          <cell r="G259" t="e">
            <v>#N/A</v>
          </cell>
          <cell r="H259" t="e">
            <v>#N/A</v>
          </cell>
        </row>
        <row r="260">
          <cell r="A260" t="e">
            <v>#N/A</v>
          </cell>
          <cell r="C260" t="e">
            <v>#N/A</v>
          </cell>
          <cell r="D260" t="e">
            <v>#N/A</v>
          </cell>
          <cell r="E260" t="e">
            <v>#N/A</v>
          </cell>
          <cell r="F260" t="e">
            <v>#N/A</v>
          </cell>
          <cell r="G260" t="e">
            <v>#N/A</v>
          </cell>
          <cell r="H260" t="e">
            <v>#N/A</v>
          </cell>
        </row>
        <row r="261">
          <cell r="A261" t="e">
            <v>#N/A</v>
          </cell>
          <cell r="C261" t="e">
            <v>#N/A</v>
          </cell>
          <cell r="D261" t="e">
            <v>#N/A</v>
          </cell>
          <cell r="E261" t="e">
            <v>#N/A</v>
          </cell>
          <cell r="F261" t="e">
            <v>#N/A</v>
          </cell>
          <cell r="G261" t="e">
            <v>#N/A</v>
          </cell>
          <cell r="H261" t="e">
            <v>#N/A</v>
          </cell>
        </row>
        <row r="262">
          <cell r="A262" t="e">
            <v>#N/A</v>
          </cell>
          <cell r="C262" t="e">
            <v>#N/A</v>
          </cell>
          <cell r="D262" t="e">
            <v>#N/A</v>
          </cell>
          <cell r="E262" t="e">
            <v>#N/A</v>
          </cell>
          <cell r="F262" t="e">
            <v>#N/A</v>
          </cell>
          <cell r="G262" t="e">
            <v>#N/A</v>
          </cell>
          <cell r="H262" t="e">
            <v>#N/A</v>
          </cell>
        </row>
        <row r="263">
          <cell r="A263" t="e">
            <v>#N/A</v>
          </cell>
          <cell r="C263" t="e">
            <v>#N/A</v>
          </cell>
          <cell r="D263" t="e">
            <v>#N/A</v>
          </cell>
          <cell r="E263" t="e">
            <v>#N/A</v>
          </cell>
          <cell r="F263" t="e">
            <v>#N/A</v>
          </cell>
          <cell r="G263" t="e">
            <v>#N/A</v>
          </cell>
          <cell r="H263" t="e">
            <v>#N/A</v>
          </cell>
        </row>
        <row r="264">
          <cell r="A264" t="e">
            <v>#N/A</v>
          </cell>
          <cell r="C264" t="e">
            <v>#N/A</v>
          </cell>
          <cell r="D264" t="e">
            <v>#N/A</v>
          </cell>
          <cell r="E264" t="e">
            <v>#N/A</v>
          </cell>
          <cell r="F264" t="e">
            <v>#N/A</v>
          </cell>
          <cell r="G264" t="e">
            <v>#N/A</v>
          </cell>
          <cell r="H264" t="e">
            <v>#N/A</v>
          </cell>
        </row>
        <row r="265">
          <cell r="A265" t="e">
            <v>#N/A</v>
          </cell>
          <cell r="C265" t="e">
            <v>#N/A</v>
          </cell>
          <cell r="D265" t="e">
            <v>#N/A</v>
          </cell>
          <cell r="E265" t="e">
            <v>#N/A</v>
          </cell>
          <cell r="F265" t="e">
            <v>#N/A</v>
          </cell>
          <cell r="G265" t="e">
            <v>#N/A</v>
          </cell>
          <cell r="H265" t="e">
            <v>#N/A</v>
          </cell>
        </row>
        <row r="266">
          <cell r="A266" t="e">
            <v>#N/A</v>
          </cell>
          <cell r="C266" t="e">
            <v>#N/A</v>
          </cell>
          <cell r="D266" t="e">
            <v>#N/A</v>
          </cell>
          <cell r="E266" t="e">
            <v>#N/A</v>
          </cell>
          <cell r="F266" t="e">
            <v>#N/A</v>
          </cell>
          <cell r="G266" t="e">
            <v>#N/A</v>
          </cell>
          <cell r="H266" t="e">
            <v>#N/A</v>
          </cell>
        </row>
        <row r="267">
          <cell r="A267" t="e">
            <v>#N/A</v>
          </cell>
          <cell r="C267" t="e">
            <v>#N/A</v>
          </cell>
          <cell r="D267" t="e">
            <v>#N/A</v>
          </cell>
          <cell r="E267" t="e">
            <v>#N/A</v>
          </cell>
          <cell r="F267" t="e">
            <v>#N/A</v>
          </cell>
          <cell r="G267" t="e">
            <v>#N/A</v>
          </cell>
          <cell r="H267" t="e">
            <v>#N/A</v>
          </cell>
        </row>
        <row r="268">
          <cell r="A268" t="e">
            <v>#N/A</v>
          </cell>
          <cell r="C268" t="e">
            <v>#N/A</v>
          </cell>
          <cell r="D268" t="e">
            <v>#N/A</v>
          </cell>
          <cell r="E268" t="e">
            <v>#N/A</v>
          </cell>
          <cell r="F268" t="e">
            <v>#N/A</v>
          </cell>
          <cell r="G268" t="e">
            <v>#N/A</v>
          </cell>
          <cell r="H268" t="e">
            <v>#N/A</v>
          </cell>
        </row>
        <row r="269">
          <cell r="A269" t="e">
            <v>#N/A</v>
          </cell>
          <cell r="C269" t="e">
            <v>#N/A</v>
          </cell>
          <cell r="D269" t="e">
            <v>#N/A</v>
          </cell>
          <cell r="E269" t="e">
            <v>#N/A</v>
          </cell>
          <cell r="F269" t="e">
            <v>#N/A</v>
          </cell>
          <cell r="G269" t="e">
            <v>#N/A</v>
          </cell>
          <cell r="H269" t="e">
            <v>#N/A</v>
          </cell>
        </row>
        <row r="270">
          <cell r="A270" t="e">
            <v>#N/A</v>
          </cell>
          <cell r="C270" t="e">
            <v>#N/A</v>
          </cell>
          <cell r="D270" t="e">
            <v>#N/A</v>
          </cell>
          <cell r="E270" t="e">
            <v>#N/A</v>
          </cell>
          <cell r="F270" t="e">
            <v>#N/A</v>
          </cell>
          <cell r="G270" t="e">
            <v>#N/A</v>
          </cell>
          <cell r="H270" t="e">
            <v>#N/A</v>
          </cell>
        </row>
        <row r="271">
          <cell r="A271" t="e">
            <v>#N/A</v>
          </cell>
          <cell r="C271" t="e">
            <v>#N/A</v>
          </cell>
          <cell r="D271" t="e">
            <v>#N/A</v>
          </cell>
          <cell r="E271" t="e">
            <v>#N/A</v>
          </cell>
          <cell r="F271" t="e">
            <v>#N/A</v>
          </cell>
          <cell r="G271" t="e">
            <v>#N/A</v>
          </cell>
          <cell r="H271" t="e">
            <v>#N/A</v>
          </cell>
        </row>
        <row r="272">
          <cell r="A272" t="e">
            <v>#N/A</v>
          </cell>
          <cell r="C272" t="e">
            <v>#N/A</v>
          </cell>
          <cell r="D272" t="e">
            <v>#N/A</v>
          </cell>
          <cell r="E272" t="e">
            <v>#N/A</v>
          </cell>
          <cell r="F272" t="e">
            <v>#N/A</v>
          </cell>
          <cell r="G272" t="e">
            <v>#N/A</v>
          </cell>
          <cell r="H272" t="e">
            <v>#N/A</v>
          </cell>
        </row>
        <row r="273">
          <cell r="A273" t="e">
            <v>#N/A</v>
          </cell>
          <cell r="C273" t="e">
            <v>#N/A</v>
          </cell>
          <cell r="D273" t="e">
            <v>#N/A</v>
          </cell>
          <cell r="E273" t="e">
            <v>#N/A</v>
          </cell>
          <cell r="F273" t="e">
            <v>#N/A</v>
          </cell>
          <cell r="G273" t="e">
            <v>#N/A</v>
          </cell>
          <cell r="H273" t="e">
            <v>#N/A</v>
          </cell>
        </row>
        <row r="274">
          <cell r="A274" t="e">
            <v>#N/A</v>
          </cell>
          <cell r="C274" t="e">
            <v>#N/A</v>
          </cell>
          <cell r="D274" t="e">
            <v>#N/A</v>
          </cell>
          <cell r="E274" t="e">
            <v>#N/A</v>
          </cell>
          <cell r="F274" t="e">
            <v>#N/A</v>
          </cell>
          <cell r="G274" t="e">
            <v>#N/A</v>
          </cell>
          <cell r="H274" t="e">
            <v>#N/A</v>
          </cell>
        </row>
        <row r="275">
          <cell r="A275" t="e">
            <v>#N/A</v>
          </cell>
          <cell r="C275" t="e">
            <v>#N/A</v>
          </cell>
          <cell r="D275" t="e">
            <v>#N/A</v>
          </cell>
          <cell r="E275" t="e">
            <v>#N/A</v>
          </cell>
          <cell r="F275" t="e">
            <v>#N/A</v>
          </cell>
          <cell r="G275" t="e">
            <v>#N/A</v>
          </cell>
          <cell r="H275" t="e">
            <v>#N/A</v>
          </cell>
        </row>
        <row r="276">
          <cell r="A276" t="e">
            <v>#N/A</v>
          </cell>
          <cell r="C276" t="e">
            <v>#N/A</v>
          </cell>
          <cell r="D276" t="e">
            <v>#N/A</v>
          </cell>
          <cell r="E276" t="e">
            <v>#N/A</v>
          </cell>
          <cell r="F276" t="e">
            <v>#N/A</v>
          </cell>
          <cell r="G276" t="e">
            <v>#N/A</v>
          </cell>
          <cell r="H276" t="e">
            <v>#N/A</v>
          </cell>
        </row>
        <row r="277">
          <cell r="A277" t="e">
            <v>#N/A</v>
          </cell>
          <cell r="C277" t="e">
            <v>#N/A</v>
          </cell>
          <cell r="D277" t="e">
            <v>#N/A</v>
          </cell>
          <cell r="E277" t="e">
            <v>#N/A</v>
          </cell>
          <cell r="F277" t="e">
            <v>#N/A</v>
          </cell>
          <cell r="G277" t="e">
            <v>#N/A</v>
          </cell>
          <cell r="H277" t="e">
            <v>#N/A</v>
          </cell>
        </row>
        <row r="278">
          <cell r="A278" t="e">
            <v>#N/A</v>
          </cell>
          <cell r="C278" t="e">
            <v>#N/A</v>
          </cell>
          <cell r="D278" t="e">
            <v>#N/A</v>
          </cell>
          <cell r="E278" t="e">
            <v>#N/A</v>
          </cell>
          <cell r="F278" t="e">
            <v>#N/A</v>
          </cell>
          <cell r="G278" t="e">
            <v>#N/A</v>
          </cell>
          <cell r="H278" t="e">
            <v>#N/A</v>
          </cell>
        </row>
        <row r="279">
          <cell r="A279" t="e">
            <v>#N/A</v>
          </cell>
          <cell r="C279" t="e">
            <v>#N/A</v>
          </cell>
          <cell r="D279" t="e">
            <v>#N/A</v>
          </cell>
          <cell r="E279" t="e">
            <v>#N/A</v>
          </cell>
          <cell r="F279" t="e">
            <v>#N/A</v>
          </cell>
          <cell r="G279" t="e">
            <v>#N/A</v>
          </cell>
          <cell r="H279" t="e">
            <v>#N/A</v>
          </cell>
        </row>
        <row r="280">
          <cell r="A280" t="e">
            <v>#N/A</v>
          </cell>
          <cell r="C280" t="e">
            <v>#N/A</v>
          </cell>
          <cell r="D280" t="e">
            <v>#N/A</v>
          </cell>
          <cell r="E280" t="e">
            <v>#N/A</v>
          </cell>
          <cell r="F280" t="e">
            <v>#N/A</v>
          </cell>
          <cell r="G280" t="e">
            <v>#N/A</v>
          </cell>
          <cell r="H280" t="e">
            <v>#N/A</v>
          </cell>
        </row>
        <row r="281">
          <cell r="A281" t="e">
            <v>#N/A</v>
          </cell>
          <cell r="C281" t="e">
            <v>#N/A</v>
          </cell>
          <cell r="D281" t="e">
            <v>#N/A</v>
          </cell>
          <cell r="E281" t="e">
            <v>#N/A</v>
          </cell>
          <cell r="F281" t="e">
            <v>#N/A</v>
          </cell>
          <cell r="G281" t="e">
            <v>#N/A</v>
          </cell>
          <cell r="H281" t="e">
            <v>#N/A</v>
          </cell>
        </row>
        <row r="282">
          <cell r="A282" t="e">
            <v>#N/A</v>
          </cell>
          <cell r="C282" t="e">
            <v>#N/A</v>
          </cell>
          <cell r="D282" t="e">
            <v>#N/A</v>
          </cell>
          <cell r="E282" t="e">
            <v>#N/A</v>
          </cell>
          <cell r="F282" t="e">
            <v>#N/A</v>
          </cell>
          <cell r="G282" t="e">
            <v>#N/A</v>
          </cell>
          <cell r="H282" t="e">
            <v>#N/A</v>
          </cell>
        </row>
        <row r="283">
          <cell r="A283" t="e">
            <v>#N/A</v>
          </cell>
          <cell r="C283" t="e">
            <v>#N/A</v>
          </cell>
          <cell r="D283" t="e">
            <v>#N/A</v>
          </cell>
          <cell r="E283" t="e">
            <v>#N/A</v>
          </cell>
          <cell r="F283" t="e">
            <v>#N/A</v>
          </cell>
          <cell r="G283" t="e">
            <v>#N/A</v>
          </cell>
          <cell r="H283" t="e">
            <v>#N/A</v>
          </cell>
        </row>
        <row r="284">
          <cell r="A284" t="e">
            <v>#N/A</v>
          </cell>
          <cell r="C284" t="e">
            <v>#N/A</v>
          </cell>
          <cell r="D284" t="e">
            <v>#N/A</v>
          </cell>
          <cell r="E284" t="e">
            <v>#N/A</v>
          </cell>
          <cell r="F284" t="e">
            <v>#N/A</v>
          </cell>
          <cell r="G284" t="e">
            <v>#N/A</v>
          </cell>
          <cell r="H284" t="e">
            <v>#N/A</v>
          </cell>
        </row>
        <row r="285">
          <cell r="A285" t="e">
            <v>#N/A</v>
          </cell>
          <cell r="C285" t="e">
            <v>#N/A</v>
          </cell>
          <cell r="D285" t="e">
            <v>#N/A</v>
          </cell>
          <cell r="E285" t="e">
            <v>#N/A</v>
          </cell>
          <cell r="F285" t="e">
            <v>#N/A</v>
          </cell>
          <cell r="G285" t="e">
            <v>#N/A</v>
          </cell>
          <cell r="H285" t="e">
            <v>#N/A</v>
          </cell>
        </row>
        <row r="286">
          <cell r="A286" t="e">
            <v>#N/A</v>
          </cell>
          <cell r="C286" t="e">
            <v>#N/A</v>
          </cell>
          <cell r="D286" t="e">
            <v>#N/A</v>
          </cell>
          <cell r="E286" t="e">
            <v>#N/A</v>
          </cell>
          <cell r="F286" t="e">
            <v>#N/A</v>
          </cell>
          <cell r="G286" t="e">
            <v>#N/A</v>
          </cell>
          <cell r="H286" t="e">
            <v>#N/A</v>
          </cell>
        </row>
        <row r="287">
          <cell r="A287" t="e">
            <v>#N/A</v>
          </cell>
          <cell r="C287" t="e">
            <v>#N/A</v>
          </cell>
          <cell r="D287" t="e">
            <v>#N/A</v>
          </cell>
          <cell r="E287" t="e">
            <v>#N/A</v>
          </cell>
          <cell r="F287" t="e">
            <v>#N/A</v>
          </cell>
          <cell r="G287" t="e">
            <v>#N/A</v>
          </cell>
          <cell r="H287" t="e">
            <v>#N/A</v>
          </cell>
        </row>
        <row r="288">
          <cell r="A288" t="e">
            <v>#N/A</v>
          </cell>
          <cell r="C288" t="e">
            <v>#N/A</v>
          </cell>
          <cell r="D288" t="e">
            <v>#N/A</v>
          </cell>
          <cell r="E288" t="e">
            <v>#N/A</v>
          </cell>
          <cell r="F288" t="e">
            <v>#N/A</v>
          </cell>
          <cell r="G288" t="e">
            <v>#N/A</v>
          </cell>
          <cell r="H288" t="e">
            <v>#N/A</v>
          </cell>
        </row>
        <row r="289">
          <cell r="A289" t="e">
            <v>#N/A</v>
          </cell>
          <cell r="C289" t="e">
            <v>#N/A</v>
          </cell>
          <cell r="D289" t="e">
            <v>#N/A</v>
          </cell>
          <cell r="E289" t="e">
            <v>#N/A</v>
          </cell>
          <cell r="F289" t="e">
            <v>#N/A</v>
          </cell>
          <cell r="G289" t="e">
            <v>#N/A</v>
          </cell>
          <cell r="H289" t="e">
            <v>#N/A</v>
          </cell>
        </row>
        <row r="290">
          <cell r="A290" t="e">
            <v>#N/A</v>
          </cell>
          <cell r="C290" t="e">
            <v>#N/A</v>
          </cell>
          <cell r="D290" t="e">
            <v>#N/A</v>
          </cell>
          <cell r="E290" t="e">
            <v>#N/A</v>
          </cell>
          <cell r="F290" t="e">
            <v>#N/A</v>
          </cell>
          <cell r="G290" t="e">
            <v>#N/A</v>
          </cell>
          <cell r="H290" t="e">
            <v>#N/A</v>
          </cell>
        </row>
        <row r="291">
          <cell r="A291" t="e">
            <v>#N/A</v>
          </cell>
          <cell r="C291" t="e">
            <v>#N/A</v>
          </cell>
          <cell r="D291" t="e">
            <v>#N/A</v>
          </cell>
          <cell r="E291" t="e">
            <v>#N/A</v>
          </cell>
          <cell r="F291" t="e">
            <v>#N/A</v>
          </cell>
          <cell r="G291" t="e">
            <v>#N/A</v>
          </cell>
          <cell r="H291" t="e">
            <v>#N/A</v>
          </cell>
        </row>
        <row r="292">
          <cell r="A292" t="e">
            <v>#N/A</v>
          </cell>
          <cell r="C292" t="e">
            <v>#N/A</v>
          </cell>
          <cell r="D292" t="e">
            <v>#N/A</v>
          </cell>
          <cell r="E292" t="e">
            <v>#N/A</v>
          </cell>
          <cell r="F292" t="e">
            <v>#N/A</v>
          </cell>
          <cell r="G292" t="e">
            <v>#N/A</v>
          </cell>
          <cell r="H292" t="e">
            <v>#N/A</v>
          </cell>
        </row>
        <row r="293">
          <cell r="A293" t="e">
            <v>#N/A</v>
          </cell>
          <cell r="C293" t="e">
            <v>#N/A</v>
          </cell>
          <cell r="D293" t="e">
            <v>#N/A</v>
          </cell>
          <cell r="E293" t="e">
            <v>#N/A</v>
          </cell>
          <cell r="F293" t="e">
            <v>#N/A</v>
          </cell>
          <cell r="G293" t="e">
            <v>#N/A</v>
          </cell>
          <cell r="H293" t="e">
            <v>#N/A</v>
          </cell>
        </row>
        <row r="294">
          <cell r="A294" t="e">
            <v>#N/A</v>
          </cell>
          <cell r="C294" t="e">
            <v>#N/A</v>
          </cell>
          <cell r="D294" t="e">
            <v>#N/A</v>
          </cell>
          <cell r="E294" t="e">
            <v>#N/A</v>
          </cell>
          <cell r="F294" t="e">
            <v>#N/A</v>
          </cell>
          <cell r="G294" t="e">
            <v>#N/A</v>
          </cell>
          <cell r="H294" t="e">
            <v>#N/A</v>
          </cell>
        </row>
        <row r="295">
          <cell r="A295" t="e">
            <v>#N/A</v>
          </cell>
          <cell r="C295" t="e">
            <v>#N/A</v>
          </cell>
          <cell r="D295" t="e">
            <v>#N/A</v>
          </cell>
          <cell r="E295" t="e">
            <v>#N/A</v>
          </cell>
          <cell r="F295" t="e">
            <v>#N/A</v>
          </cell>
          <cell r="G295" t="e">
            <v>#N/A</v>
          </cell>
          <cell r="H295" t="e">
            <v>#N/A</v>
          </cell>
        </row>
        <row r="296">
          <cell r="A296" t="e">
            <v>#N/A</v>
          </cell>
          <cell r="C296" t="e">
            <v>#N/A</v>
          </cell>
          <cell r="D296" t="e">
            <v>#N/A</v>
          </cell>
          <cell r="E296" t="e">
            <v>#N/A</v>
          </cell>
          <cell r="F296" t="e">
            <v>#N/A</v>
          </cell>
          <cell r="G296" t="e">
            <v>#N/A</v>
          </cell>
          <cell r="H296" t="e">
            <v>#N/A</v>
          </cell>
        </row>
        <row r="297">
          <cell r="A297" t="e">
            <v>#N/A</v>
          </cell>
          <cell r="C297" t="e">
            <v>#N/A</v>
          </cell>
          <cell r="D297" t="e">
            <v>#N/A</v>
          </cell>
          <cell r="E297" t="e">
            <v>#N/A</v>
          </cell>
          <cell r="F297" t="e">
            <v>#N/A</v>
          </cell>
          <cell r="G297" t="e">
            <v>#N/A</v>
          </cell>
          <cell r="H297" t="e">
            <v>#N/A</v>
          </cell>
        </row>
        <row r="298">
          <cell r="A298" t="e">
            <v>#N/A</v>
          </cell>
          <cell r="C298" t="e">
            <v>#N/A</v>
          </cell>
          <cell r="D298" t="e">
            <v>#N/A</v>
          </cell>
          <cell r="E298" t="e">
            <v>#N/A</v>
          </cell>
          <cell r="F298" t="e">
            <v>#N/A</v>
          </cell>
          <cell r="G298" t="e">
            <v>#N/A</v>
          </cell>
          <cell r="H298" t="e">
            <v>#N/A</v>
          </cell>
        </row>
        <row r="299">
          <cell r="A299" t="e">
            <v>#N/A</v>
          </cell>
          <cell r="C299" t="e">
            <v>#N/A</v>
          </cell>
          <cell r="D299" t="e">
            <v>#N/A</v>
          </cell>
          <cell r="E299" t="e">
            <v>#N/A</v>
          </cell>
          <cell r="F299" t="e">
            <v>#N/A</v>
          </cell>
          <cell r="G299" t="e">
            <v>#N/A</v>
          </cell>
          <cell r="H299" t="e">
            <v>#N/A</v>
          </cell>
        </row>
        <row r="300">
          <cell r="A300" t="e">
            <v>#N/A</v>
          </cell>
          <cell r="C300" t="e">
            <v>#N/A</v>
          </cell>
          <cell r="D300" t="e">
            <v>#N/A</v>
          </cell>
          <cell r="E300" t="e">
            <v>#N/A</v>
          </cell>
          <cell r="F300" t="e">
            <v>#N/A</v>
          </cell>
          <cell r="G300" t="e">
            <v>#N/A</v>
          </cell>
          <cell r="H300" t="e">
            <v>#N/A</v>
          </cell>
        </row>
        <row r="301">
          <cell r="A301" t="e">
            <v>#N/A</v>
          </cell>
          <cell r="C301" t="e">
            <v>#N/A</v>
          </cell>
          <cell r="D301" t="e">
            <v>#N/A</v>
          </cell>
          <cell r="E301" t="e">
            <v>#N/A</v>
          </cell>
          <cell r="F301" t="e">
            <v>#N/A</v>
          </cell>
          <cell r="G301" t="e">
            <v>#N/A</v>
          </cell>
          <cell r="H301" t="e">
            <v>#N/A</v>
          </cell>
        </row>
        <row r="302">
          <cell r="A302" t="e">
            <v>#N/A</v>
          </cell>
          <cell r="C302" t="e">
            <v>#N/A</v>
          </cell>
          <cell r="D302" t="e">
            <v>#N/A</v>
          </cell>
          <cell r="E302" t="e">
            <v>#N/A</v>
          </cell>
          <cell r="F302" t="e">
            <v>#N/A</v>
          </cell>
          <cell r="G302" t="e">
            <v>#N/A</v>
          </cell>
          <cell r="H302" t="e">
            <v>#N/A</v>
          </cell>
        </row>
        <row r="303">
          <cell r="A303" t="e">
            <v>#N/A</v>
          </cell>
          <cell r="C303" t="e">
            <v>#N/A</v>
          </cell>
          <cell r="D303" t="e">
            <v>#N/A</v>
          </cell>
          <cell r="E303" t="e">
            <v>#N/A</v>
          </cell>
          <cell r="F303" t="e">
            <v>#N/A</v>
          </cell>
          <cell r="G303" t="e">
            <v>#N/A</v>
          </cell>
          <cell r="H303" t="e">
            <v>#N/A</v>
          </cell>
        </row>
        <row r="304">
          <cell r="A304" t="e">
            <v>#N/A</v>
          </cell>
          <cell r="C304" t="e">
            <v>#N/A</v>
          </cell>
          <cell r="D304" t="e">
            <v>#N/A</v>
          </cell>
          <cell r="E304" t="e">
            <v>#N/A</v>
          </cell>
          <cell r="F304" t="e">
            <v>#N/A</v>
          </cell>
          <cell r="G304" t="e">
            <v>#N/A</v>
          </cell>
          <cell r="H304" t="e">
            <v>#N/A</v>
          </cell>
        </row>
        <row r="305">
          <cell r="A305" t="e">
            <v>#N/A</v>
          </cell>
          <cell r="C305" t="e">
            <v>#N/A</v>
          </cell>
          <cell r="D305" t="e">
            <v>#N/A</v>
          </cell>
          <cell r="E305" t="e">
            <v>#N/A</v>
          </cell>
          <cell r="F305" t="e">
            <v>#N/A</v>
          </cell>
          <cell r="G305" t="e">
            <v>#N/A</v>
          </cell>
          <cell r="H305" t="e">
            <v>#N/A</v>
          </cell>
        </row>
        <row r="306">
          <cell r="A306" t="e">
            <v>#N/A</v>
          </cell>
          <cell r="C306" t="e">
            <v>#N/A</v>
          </cell>
          <cell r="D306" t="e">
            <v>#N/A</v>
          </cell>
          <cell r="E306" t="e">
            <v>#N/A</v>
          </cell>
          <cell r="F306" t="e">
            <v>#N/A</v>
          </cell>
          <cell r="G306" t="e">
            <v>#N/A</v>
          </cell>
          <cell r="H306" t="e">
            <v>#N/A</v>
          </cell>
        </row>
        <row r="307">
          <cell r="A307" t="e">
            <v>#N/A</v>
          </cell>
          <cell r="C307" t="e">
            <v>#N/A</v>
          </cell>
          <cell r="D307" t="e">
            <v>#N/A</v>
          </cell>
          <cell r="E307" t="e">
            <v>#N/A</v>
          </cell>
          <cell r="F307" t="e">
            <v>#N/A</v>
          </cell>
          <cell r="G307" t="e">
            <v>#N/A</v>
          </cell>
          <cell r="H307" t="e">
            <v>#N/A</v>
          </cell>
        </row>
        <row r="308">
          <cell r="A308" t="e">
            <v>#N/A</v>
          </cell>
          <cell r="C308" t="e">
            <v>#N/A</v>
          </cell>
          <cell r="D308" t="e">
            <v>#N/A</v>
          </cell>
          <cell r="E308" t="e">
            <v>#N/A</v>
          </cell>
          <cell r="F308" t="e">
            <v>#N/A</v>
          </cell>
          <cell r="G308" t="e">
            <v>#N/A</v>
          </cell>
          <cell r="H308" t="e">
            <v>#N/A</v>
          </cell>
        </row>
        <row r="309">
          <cell r="A309" t="e">
            <v>#N/A</v>
          </cell>
          <cell r="C309" t="e">
            <v>#N/A</v>
          </cell>
          <cell r="D309" t="e">
            <v>#N/A</v>
          </cell>
          <cell r="E309" t="e">
            <v>#N/A</v>
          </cell>
          <cell r="F309" t="e">
            <v>#N/A</v>
          </cell>
          <cell r="G309" t="e">
            <v>#N/A</v>
          </cell>
          <cell r="H309" t="e">
            <v>#N/A</v>
          </cell>
        </row>
        <row r="310">
          <cell r="A310" t="e">
            <v>#N/A</v>
          </cell>
          <cell r="C310" t="e">
            <v>#N/A</v>
          </cell>
          <cell r="D310" t="e">
            <v>#N/A</v>
          </cell>
          <cell r="E310" t="e">
            <v>#N/A</v>
          </cell>
          <cell r="F310" t="e">
            <v>#N/A</v>
          </cell>
          <cell r="G310" t="e">
            <v>#N/A</v>
          </cell>
          <cell r="H310" t="e">
            <v>#N/A</v>
          </cell>
        </row>
        <row r="311">
          <cell r="A311" t="e">
            <v>#N/A</v>
          </cell>
          <cell r="C311" t="e">
            <v>#N/A</v>
          </cell>
          <cell r="D311" t="e">
            <v>#N/A</v>
          </cell>
          <cell r="E311" t="e">
            <v>#N/A</v>
          </cell>
          <cell r="F311" t="e">
            <v>#N/A</v>
          </cell>
          <cell r="G311" t="e">
            <v>#N/A</v>
          </cell>
          <cell r="H311" t="e">
            <v>#N/A</v>
          </cell>
        </row>
        <row r="312">
          <cell r="A312" t="e">
            <v>#N/A</v>
          </cell>
          <cell r="C312" t="e">
            <v>#N/A</v>
          </cell>
          <cell r="D312" t="e">
            <v>#N/A</v>
          </cell>
          <cell r="E312" t="e">
            <v>#N/A</v>
          </cell>
          <cell r="F312" t="e">
            <v>#N/A</v>
          </cell>
          <cell r="G312" t="e">
            <v>#N/A</v>
          </cell>
          <cell r="H312" t="e">
            <v>#N/A</v>
          </cell>
        </row>
        <row r="313">
          <cell r="A313" t="e">
            <v>#N/A</v>
          </cell>
          <cell r="C313" t="e">
            <v>#N/A</v>
          </cell>
          <cell r="D313" t="e">
            <v>#N/A</v>
          </cell>
          <cell r="E313" t="e">
            <v>#N/A</v>
          </cell>
          <cell r="F313" t="e">
            <v>#N/A</v>
          </cell>
          <cell r="G313" t="e">
            <v>#N/A</v>
          </cell>
          <cell r="H313" t="e">
            <v>#N/A</v>
          </cell>
        </row>
        <row r="314">
          <cell r="A314" t="e">
            <v>#N/A</v>
          </cell>
          <cell r="C314" t="e">
            <v>#N/A</v>
          </cell>
          <cell r="D314" t="e">
            <v>#N/A</v>
          </cell>
          <cell r="E314" t="e">
            <v>#N/A</v>
          </cell>
          <cell r="F314" t="e">
            <v>#N/A</v>
          </cell>
          <cell r="G314" t="e">
            <v>#N/A</v>
          </cell>
          <cell r="H314" t="e">
            <v>#N/A</v>
          </cell>
        </row>
        <row r="315">
          <cell r="A315" t="e">
            <v>#N/A</v>
          </cell>
          <cell r="C315" t="e">
            <v>#N/A</v>
          </cell>
          <cell r="D315" t="e">
            <v>#N/A</v>
          </cell>
          <cell r="E315" t="e">
            <v>#N/A</v>
          </cell>
          <cell r="F315" t="e">
            <v>#N/A</v>
          </cell>
          <cell r="G315" t="e">
            <v>#N/A</v>
          </cell>
          <cell r="H315" t="e">
            <v>#N/A</v>
          </cell>
        </row>
        <row r="316">
          <cell r="A316" t="e">
            <v>#N/A</v>
          </cell>
          <cell r="C316" t="e">
            <v>#N/A</v>
          </cell>
          <cell r="D316" t="e">
            <v>#N/A</v>
          </cell>
          <cell r="E316" t="e">
            <v>#N/A</v>
          </cell>
          <cell r="F316" t="e">
            <v>#N/A</v>
          </cell>
          <cell r="G316" t="e">
            <v>#N/A</v>
          </cell>
          <cell r="H316" t="e">
            <v>#N/A</v>
          </cell>
        </row>
        <row r="317">
          <cell r="A317" t="e">
            <v>#N/A</v>
          </cell>
          <cell r="C317" t="e">
            <v>#N/A</v>
          </cell>
          <cell r="D317" t="e">
            <v>#N/A</v>
          </cell>
          <cell r="E317" t="e">
            <v>#N/A</v>
          </cell>
          <cell r="F317" t="e">
            <v>#N/A</v>
          </cell>
          <cell r="G317" t="e">
            <v>#N/A</v>
          </cell>
          <cell r="H317" t="e">
            <v>#N/A</v>
          </cell>
        </row>
        <row r="318">
          <cell r="A318" t="e">
            <v>#N/A</v>
          </cell>
          <cell r="C318" t="e">
            <v>#N/A</v>
          </cell>
          <cell r="D318" t="e">
            <v>#N/A</v>
          </cell>
          <cell r="E318" t="e">
            <v>#N/A</v>
          </cell>
          <cell r="F318" t="e">
            <v>#N/A</v>
          </cell>
          <cell r="G318" t="e">
            <v>#N/A</v>
          </cell>
          <cell r="H318" t="e">
            <v>#N/A</v>
          </cell>
        </row>
        <row r="319">
          <cell r="A319" t="e">
            <v>#N/A</v>
          </cell>
          <cell r="C319" t="e">
            <v>#N/A</v>
          </cell>
          <cell r="D319" t="e">
            <v>#N/A</v>
          </cell>
          <cell r="E319" t="e">
            <v>#N/A</v>
          </cell>
          <cell r="F319" t="e">
            <v>#N/A</v>
          </cell>
          <cell r="G319" t="e">
            <v>#N/A</v>
          </cell>
          <cell r="H319" t="e">
            <v>#N/A</v>
          </cell>
        </row>
        <row r="320">
          <cell r="A320" t="e">
            <v>#N/A</v>
          </cell>
          <cell r="C320" t="e">
            <v>#N/A</v>
          </cell>
          <cell r="D320" t="e">
            <v>#N/A</v>
          </cell>
          <cell r="E320" t="e">
            <v>#N/A</v>
          </cell>
          <cell r="F320" t="e">
            <v>#N/A</v>
          </cell>
          <cell r="G320" t="e">
            <v>#N/A</v>
          </cell>
          <cell r="H320" t="e">
            <v>#N/A</v>
          </cell>
        </row>
        <row r="321">
          <cell r="A321" t="e">
            <v>#N/A</v>
          </cell>
          <cell r="C321" t="e">
            <v>#N/A</v>
          </cell>
          <cell r="D321" t="e">
            <v>#N/A</v>
          </cell>
          <cell r="E321" t="e">
            <v>#N/A</v>
          </cell>
          <cell r="F321" t="e">
            <v>#N/A</v>
          </cell>
          <cell r="G321" t="e">
            <v>#N/A</v>
          </cell>
          <cell r="H321" t="e">
            <v>#N/A</v>
          </cell>
        </row>
        <row r="322">
          <cell r="A322" t="e">
            <v>#N/A</v>
          </cell>
          <cell r="C322" t="e">
            <v>#N/A</v>
          </cell>
          <cell r="D322" t="e">
            <v>#N/A</v>
          </cell>
          <cell r="E322" t="e">
            <v>#N/A</v>
          </cell>
          <cell r="F322" t="e">
            <v>#N/A</v>
          </cell>
          <cell r="G322" t="e">
            <v>#N/A</v>
          </cell>
          <cell r="H322" t="e">
            <v>#N/A</v>
          </cell>
        </row>
        <row r="323">
          <cell r="A323" t="e">
            <v>#N/A</v>
          </cell>
          <cell r="C323" t="e">
            <v>#N/A</v>
          </cell>
          <cell r="D323" t="e">
            <v>#N/A</v>
          </cell>
          <cell r="E323" t="e">
            <v>#N/A</v>
          </cell>
          <cell r="F323" t="e">
            <v>#N/A</v>
          </cell>
          <cell r="G323" t="e">
            <v>#N/A</v>
          </cell>
          <cell r="H323" t="e">
            <v>#N/A</v>
          </cell>
        </row>
        <row r="324">
          <cell r="A324" t="e">
            <v>#N/A</v>
          </cell>
          <cell r="C324" t="e">
            <v>#N/A</v>
          </cell>
          <cell r="D324" t="e">
            <v>#N/A</v>
          </cell>
          <cell r="E324" t="e">
            <v>#N/A</v>
          </cell>
          <cell r="F324" t="e">
            <v>#N/A</v>
          </cell>
          <cell r="G324" t="e">
            <v>#N/A</v>
          </cell>
          <cell r="H324" t="e">
            <v>#N/A</v>
          </cell>
        </row>
        <row r="325">
          <cell r="A325" t="e">
            <v>#N/A</v>
          </cell>
          <cell r="C325" t="e">
            <v>#N/A</v>
          </cell>
          <cell r="D325" t="e">
            <v>#N/A</v>
          </cell>
          <cell r="E325" t="e">
            <v>#N/A</v>
          </cell>
          <cell r="F325" t="e">
            <v>#N/A</v>
          </cell>
          <cell r="G325" t="e">
            <v>#N/A</v>
          </cell>
          <cell r="H325" t="e">
            <v>#N/A</v>
          </cell>
        </row>
        <row r="326">
          <cell r="A326" t="e">
            <v>#N/A</v>
          </cell>
          <cell r="C326" t="e">
            <v>#N/A</v>
          </cell>
          <cell r="D326" t="e">
            <v>#N/A</v>
          </cell>
          <cell r="E326" t="e">
            <v>#N/A</v>
          </cell>
          <cell r="F326" t="e">
            <v>#N/A</v>
          </cell>
          <cell r="G326" t="e">
            <v>#N/A</v>
          </cell>
          <cell r="H326" t="e">
            <v>#N/A</v>
          </cell>
        </row>
        <row r="327">
          <cell r="A327" t="e">
            <v>#N/A</v>
          </cell>
          <cell r="C327" t="e">
            <v>#N/A</v>
          </cell>
          <cell r="D327" t="e">
            <v>#N/A</v>
          </cell>
          <cell r="E327" t="e">
            <v>#N/A</v>
          </cell>
          <cell r="F327" t="e">
            <v>#N/A</v>
          </cell>
          <cell r="G327" t="e">
            <v>#N/A</v>
          </cell>
          <cell r="H327" t="e">
            <v>#N/A</v>
          </cell>
        </row>
        <row r="328">
          <cell r="A328" t="e">
            <v>#N/A</v>
          </cell>
          <cell r="C328" t="e">
            <v>#N/A</v>
          </cell>
          <cell r="D328" t="e">
            <v>#N/A</v>
          </cell>
          <cell r="E328" t="e">
            <v>#N/A</v>
          </cell>
          <cell r="F328" t="e">
            <v>#N/A</v>
          </cell>
          <cell r="G328" t="e">
            <v>#N/A</v>
          </cell>
          <cell r="H328" t="e">
            <v>#N/A</v>
          </cell>
        </row>
        <row r="329">
          <cell r="A329" t="e">
            <v>#N/A</v>
          </cell>
          <cell r="C329" t="e">
            <v>#N/A</v>
          </cell>
          <cell r="D329" t="e">
            <v>#N/A</v>
          </cell>
          <cell r="E329" t="e">
            <v>#N/A</v>
          </cell>
          <cell r="F329" t="e">
            <v>#N/A</v>
          </cell>
          <cell r="G329" t="e">
            <v>#N/A</v>
          </cell>
          <cell r="H329" t="e">
            <v>#N/A</v>
          </cell>
        </row>
        <row r="330">
          <cell r="A330" t="e">
            <v>#N/A</v>
          </cell>
          <cell r="C330" t="e">
            <v>#N/A</v>
          </cell>
          <cell r="D330" t="e">
            <v>#N/A</v>
          </cell>
          <cell r="E330" t="e">
            <v>#N/A</v>
          </cell>
          <cell r="F330" t="e">
            <v>#N/A</v>
          </cell>
          <cell r="G330" t="e">
            <v>#N/A</v>
          </cell>
          <cell r="H330" t="e">
            <v>#N/A</v>
          </cell>
        </row>
        <row r="331">
          <cell r="A331" t="e">
            <v>#N/A</v>
          </cell>
          <cell r="C331" t="e">
            <v>#N/A</v>
          </cell>
          <cell r="D331" t="e">
            <v>#N/A</v>
          </cell>
          <cell r="E331" t="e">
            <v>#N/A</v>
          </cell>
          <cell r="F331" t="e">
            <v>#N/A</v>
          </cell>
          <cell r="G331" t="e">
            <v>#N/A</v>
          </cell>
          <cell r="H331" t="e">
            <v>#N/A</v>
          </cell>
        </row>
        <row r="332">
          <cell r="A332" t="e">
            <v>#N/A</v>
          </cell>
          <cell r="C332" t="e">
            <v>#N/A</v>
          </cell>
          <cell r="D332" t="e">
            <v>#N/A</v>
          </cell>
          <cell r="E332" t="e">
            <v>#N/A</v>
          </cell>
          <cell r="F332" t="e">
            <v>#N/A</v>
          </cell>
          <cell r="G332" t="e">
            <v>#N/A</v>
          </cell>
          <cell r="H332" t="e">
            <v>#N/A</v>
          </cell>
        </row>
        <row r="333">
          <cell r="A333" t="e">
            <v>#N/A</v>
          </cell>
          <cell r="C333" t="e">
            <v>#N/A</v>
          </cell>
          <cell r="D333" t="e">
            <v>#N/A</v>
          </cell>
          <cell r="E333" t="e">
            <v>#N/A</v>
          </cell>
          <cell r="F333" t="e">
            <v>#N/A</v>
          </cell>
          <cell r="G333" t="e">
            <v>#N/A</v>
          </cell>
          <cell r="H333" t="e">
            <v>#N/A</v>
          </cell>
        </row>
        <row r="334">
          <cell r="A334" t="e">
            <v>#N/A</v>
          </cell>
          <cell r="C334" t="e">
            <v>#N/A</v>
          </cell>
          <cell r="D334" t="e">
            <v>#N/A</v>
          </cell>
          <cell r="E334" t="e">
            <v>#N/A</v>
          </cell>
          <cell r="F334" t="e">
            <v>#N/A</v>
          </cell>
          <cell r="G334" t="e">
            <v>#N/A</v>
          </cell>
          <cell r="H334" t="e">
            <v>#N/A</v>
          </cell>
        </row>
        <row r="335">
          <cell r="A335" t="e">
            <v>#N/A</v>
          </cell>
          <cell r="C335" t="e">
            <v>#N/A</v>
          </cell>
          <cell r="D335" t="e">
            <v>#N/A</v>
          </cell>
          <cell r="E335" t="e">
            <v>#N/A</v>
          </cell>
          <cell r="F335" t="e">
            <v>#N/A</v>
          </cell>
          <cell r="G335" t="e">
            <v>#N/A</v>
          </cell>
          <cell r="H335" t="e">
            <v>#N/A</v>
          </cell>
        </row>
        <row r="336">
          <cell r="A336" t="e">
            <v>#N/A</v>
          </cell>
          <cell r="C336" t="e">
            <v>#N/A</v>
          </cell>
          <cell r="D336" t="e">
            <v>#N/A</v>
          </cell>
          <cell r="E336" t="e">
            <v>#N/A</v>
          </cell>
          <cell r="F336" t="e">
            <v>#N/A</v>
          </cell>
          <cell r="G336" t="e">
            <v>#N/A</v>
          </cell>
          <cell r="H336" t="e">
            <v>#N/A</v>
          </cell>
        </row>
        <row r="337">
          <cell r="A337" t="e">
            <v>#N/A</v>
          </cell>
          <cell r="C337" t="e">
            <v>#N/A</v>
          </cell>
          <cell r="D337" t="e">
            <v>#N/A</v>
          </cell>
          <cell r="E337" t="e">
            <v>#N/A</v>
          </cell>
          <cell r="F337" t="e">
            <v>#N/A</v>
          </cell>
          <cell r="G337" t="e">
            <v>#N/A</v>
          </cell>
          <cell r="H337" t="e">
            <v>#N/A</v>
          </cell>
        </row>
        <row r="338">
          <cell r="A338" t="e">
            <v>#N/A</v>
          </cell>
          <cell r="C338" t="e">
            <v>#N/A</v>
          </cell>
          <cell r="D338" t="e">
            <v>#N/A</v>
          </cell>
          <cell r="E338" t="e">
            <v>#N/A</v>
          </cell>
          <cell r="F338" t="e">
            <v>#N/A</v>
          </cell>
          <cell r="G338" t="e">
            <v>#N/A</v>
          </cell>
          <cell r="H338" t="e">
            <v>#N/A</v>
          </cell>
        </row>
        <row r="339">
          <cell r="A339" t="e">
            <v>#N/A</v>
          </cell>
          <cell r="C339" t="e">
            <v>#N/A</v>
          </cell>
          <cell r="D339" t="e">
            <v>#N/A</v>
          </cell>
          <cell r="E339" t="e">
            <v>#N/A</v>
          </cell>
          <cell r="F339" t="e">
            <v>#N/A</v>
          </cell>
          <cell r="G339" t="e">
            <v>#N/A</v>
          </cell>
          <cell r="H339" t="e">
            <v>#N/A</v>
          </cell>
        </row>
        <row r="340">
          <cell r="A340" t="e">
            <v>#N/A</v>
          </cell>
          <cell r="C340" t="e">
            <v>#N/A</v>
          </cell>
          <cell r="D340" t="e">
            <v>#N/A</v>
          </cell>
          <cell r="E340" t="e">
            <v>#N/A</v>
          </cell>
          <cell r="F340" t="e">
            <v>#N/A</v>
          </cell>
          <cell r="G340" t="e">
            <v>#N/A</v>
          </cell>
          <cell r="H340" t="e">
            <v>#N/A</v>
          </cell>
        </row>
        <row r="341">
          <cell r="A341" t="e">
            <v>#N/A</v>
          </cell>
          <cell r="C341" t="e">
            <v>#N/A</v>
          </cell>
          <cell r="D341" t="e">
            <v>#N/A</v>
          </cell>
          <cell r="E341" t="e">
            <v>#N/A</v>
          </cell>
          <cell r="F341" t="e">
            <v>#N/A</v>
          </cell>
          <cell r="G341" t="e">
            <v>#N/A</v>
          </cell>
          <cell r="H341" t="e">
            <v>#N/A</v>
          </cell>
        </row>
        <row r="342">
          <cell r="A342" t="e">
            <v>#N/A</v>
          </cell>
          <cell r="C342" t="e">
            <v>#N/A</v>
          </cell>
          <cell r="D342" t="e">
            <v>#N/A</v>
          </cell>
          <cell r="E342" t="e">
            <v>#N/A</v>
          </cell>
          <cell r="F342" t="e">
            <v>#N/A</v>
          </cell>
          <cell r="G342" t="e">
            <v>#N/A</v>
          </cell>
          <cell r="H342" t="e">
            <v>#N/A</v>
          </cell>
        </row>
        <row r="343">
          <cell r="A343" t="e">
            <v>#N/A</v>
          </cell>
          <cell r="C343" t="e">
            <v>#N/A</v>
          </cell>
          <cell r="D343" t="e">
            <v>#N/A</v>
          </cell>
          <cell r="E343" t="e">
            <v>#N/A</v>
          </cell>
          <cell r="F343" t="e">
            <v>#N/A</v>
          </cell>
          <cell r="G343" t="e">
            <v>#N/A</v>
          </cell>
          <cell r="H343" t="e">
            <v>#N/A</v>
          </cell>
        </row>
        <row r="344">
          <cell r="A344" t="e">
            <v>#N/A</v>
          </cell>
          <cell r="C344" t="e">
            <v>#N/A</v>
          </cell>
          <cell r="D344" t="e">
            <v>#N/A</v>
          </cell>
          <cell r="E344" t="e">
            <v>#N/A</v>
          </cell>
          <cell r="F344" t="e">
            <v>#N/A</v>
          </cell>
          <cell r="G344" t="e">
            <v>#N/A</v>
          </cell>
          <cell r="H344" t="e">
            <v>#N/A</v>
          </cell>
        </row>
        <row r="345">
          <cell r="A345" t="e">
            <v>#N/A</v>
          </cell>
          <cell r="C345" t="e">
            <v>#N/A</v>
          </cell>
          <cell r="D345" t="e">
            <v>#N/A</v>
          </cell>
          <cell r="E345" t="e">
            <v>#N/A</v>
          </cell>
          <cell r="F345" t="e">
            <v>#N/A</v>
          </cell>
          <cell r="G345" t="e">
            <v>#N/A</v>
          </cell>
          <cell r="H345" t="e">
            <v>#N/A</v>
          </cell>
        </row>
        <row r="346">
          <cell r="A346" t="e">
            <v>#N/A</v>
          </cell>
          <cell r="C346" t="e">
            <v>#N/A</v>
          </cell>
          <cell r="D346" t="e">
            <v>#N/A</v>
          </cell>
          <cell r="E346" t="e">
            <v>#N/A</v>
          </cell>
          <cell r="F346" t="e">
            <v>#N/A</v>
          </cell>
          <cell r="G346" t="e">
            <v>#N/A</v>
          </cell>
          <cell r="H346" t="e">
            <v>#N/A</v>
          </cell>
        </row>
        <row r="347">
          <cell r="A347" t="e">
            <v>#N/A</v>
          </cell>
          <cell r="C347" t="e">
            <v>#N/A</v>
          </cell>
          <cell r="D347" t="e">
            <v>#N/A</v>
          </cell>
          <cell r="E347" t="e">
            <v>#N/A</v>
          </cell>
          <cell r="F347" t="e">
            <v>#N/A</v>
          </cell>
          <cell r="G347" t="e">
            <v>#N/A</v>
          </cell>
          <cell r="H347" t="e">
            <v>#N/A</v>
          </cell>
        </row>
        <row r="348">
          <cell r="A348" t="e">
            <v>#N/A</v>
          </cell>
          <cell r="C348" t="e">
            <v>#N/A</v>
          </cell>
          <cell r="D348" t="e">
            <v>#N/A</v>
          </cell>
          <cell r="E348" t="e">
            <v>#N/A</v>
          </cell>
          <cell r="F348" t="e">
            <v>#N/A</v>
          </cell>
          <cell r="G348" t="e">
            <v>#N/A</v>
          </cell>
          <cell r="H348" t="e">
            <v>#N/A</v>
          </cell>
        </row>
        <row r="349">
          <cell r="A349" t="e">
            <v>#N/A</v>
          </cell>
          <cell r="C349" t="e">
            <v>#N/A</v>
          </cell>
          <cell r="D349" t="e">
            <v>#N/A</v>
          </cell>
          <cell r="E349" t="e">
            <v>#N/A</v>
          </cell>
          <cell r="F349" t="e">
            <v>#N/A</v>
          </cell>
          <cell r="G349" t="e">
            <v>#N/A</v>
          </cell>
          <cell r="H349" t="e">
            <v>#N/A</v>
          </cell>
        </row>
        <row r="350">
          <cell r="A350" t="e">
            <v>#N/A</v>
          </cell>
          <cell r="C350" t="e">
            <v>#N/A</v>
          </cell>
          <cell r="D350" t="e">
            <v>#N/A</v>
          </cell>
          <cell r="E350" t="e">
            <v>#N/A</v>
          </cell>
          <cell r="F350" t="e">
            <v>#N/A</v>
          </cell>
          <cell r="G350" t="e">
            <v>#N/A</v>
          </cell>
          <cell r="H350" t="e">
            <v>#N/A</v>
          </cell>
        </row>
        <row r="351">
          <cell r="A351" t="e">
            <v>#N/A</v>
          </cell>
          <cell r="C351" t="e">
            <v>#N/A</v>
          </cell>
          <cell r="D351" t="e">
            <v>#N/A</v>
          </cell>
          <cell r="E351" t="e">
            <v>#N/A</v>
          </cell>
          <cell r="F351" t="e">
            <v>#N/A</v>
          </cell>
          <cell r="G351" t="e">
            <v>#N/A</v>
          </cell>
          <cell r="H351" t="e">
            <v>#N/A</v>
          </cell>
        </row>
        <row r="352">
          <cell r="A352" t="e">
            <v>#N/A</v>
          </cell>
          <cell r="C352" t="e">
            <v>#N/A</v>
          </cell>
          <cell r="D352" t="e">
            <v>#N/A</v>
          </cell>
          <cell r="E352" t="e">
            <v>#N/A</v>
          </cell>
          <cell r="F352" t="e">
            <v>#N/A</v>
          </cell>
          <cell r="G352" t="e">
            <v>#N/A</v>
          </cell>
          <cell r="H352" t="e">
            <v>#N/A</v>
          </cell>
        </row>
        <row r="353">
          <cell r="A353" t="e">
            <v>#N/A</v>
          </cell>
          <cell r="C353" t="e">
            <v>#N/A</v>
          </cell>
          <cell r="D353" t="e">
            <v>#N/A</v>
          </cell>
          <cell r="E353" t="e">
            <v>#N/A</v>
          </cell>
          <cell r="F353" t="e">
            <v>#N/A</v>
          </cell>
          <cell r="G353" t="e">
            <v>#N/A</v>
          </cell>
          <cell r="H353" t="e">
            <v>#N/A</v>
          </cell>
        </row>
        <row r="354">
          <cell r="A354" t="e">
            <v>#N/A</v>
          </cell>
          <cell r="C354" t="e">
            <v>#N/A</v>
          </cell>
          <cell r="D354" t="e">
            <v>#N/A</v>
          </cell>
          <cell r="E354" t="e">
            <v>#N/A</v>
          </cell>
          <cell r="F354" t="e">
            <v>#N/A</v>
          </cell>
          <cell r="G354" t="e">
            <v>#N/A</v>
          </cell>
          <cell r="H354" t="e">
            <v>#N/A</v>
          </cell>
        </row>
        <row r="355">
          <cell r="A355" t="e">
            <v>#N/A</v>
          </cell>
          <cell r="C355" t="e">
            <v>#N/A</v>
          </cell>
          <cell r="D355" t="e">
            <v>#N/A</v>
          </cell>
          <cell r="E355" t="e">
            <v>#N/A</v>
          </cell>
          <cell r="F355" t="e">
            <v>#N/A</v>
          </cell>
          <cell r="G355" t="e">
            <v>#N/A</v>
          </cell>
          <cell r="H355" t="e">
            <v>#N/A</v>
          </cell>
        </row>
        <row r="356">
          <cell r="A356" t="e">
            <v>#N/A</v>
          </cell>
          <cell r="C356" t="e">
            <v>#N/A</v>
          </cell>
          <cell r="D356" t="e">
            <v>#N/A</v>
          </cell>
          <cell r="E356" t="e">
            <v>#N/A</v>
          </cell>
          <cell r="F356" t="e">
            <v>#N/A</v>
          </cell>
          <cell r="G356" t="e">
            <v>#N/A</v>
          </cell>
          <cell r="H356" t="e">
            <v>#N/A</v>
          </cell>
        </row>
        <row r="357">
          <cell r="A357" t="e">
            <v>#N/A</v>
          </cell>
          <cell r="C357" t="e">
            <v>#N/A</v>
          </cell>
          <cell r="D357" t="e">
            <v>#N/A</v>
          </cell>
          <cell r="E357" t="e">
            <v>#N/A</v>
          </cell>
          <cell r="F357" t="e">
            <v>#N/A</v>
          </cell>
          <cell r="G357" t="e">
            <v>#N/A</v>
          </cell>
          <cell r="H357" t="e">
            <v>#N/A</v>
          </cell>
        </row>
        <row r="358">
          <cell r="A358" t="e">
            <v>#N/A</v>
          </cell>
          <cell r="C358" t="e">
            <v>#N/A</v>
          </cell>
          <cell r="D358" t="e">
            <v>#N/A</v>
          </cell>
          <cell r="E358" t="e">
            <v>#N/A</v>
          </cell>
          <cell r="F358" t="e">
            <v>#N/A</v>
          </cell>
          <cell r="G358" t="e">
            <v>#N/A</v>
          </cell>
          <cell r="H358" t="e">
            <v>#N/A</v>
          </cell>
        </row>
        <row r="359">
          <cell r="A359" t="e">
            <v>#N/A</v>
          </cell>
          <cell r="C359" t="e">
            <v>#N/A</v>
          </cell>
          <cell r="D359" t="e">
            <v>#N/A</v>
          </cell>
          <cell r="E359" t="e">
            <v>#N/A</v>
          </cell>
          <cell r="F359" t="e">
            <v>#N/A</v>
          </cell>
          <cell r="G359" t="e">
            <v>#N/A</v>
          </cell>
          <cell r="H359" t="e">
            <v>#N/A</v>
          </cell>
        </row>
        <row r="360">
          <cell r="A360" t="e">
            <v>#N/A</v>
          </cell>
          <cell r="C360" t="e">
            <v>#N/A</v>
          </cell>
          <cell r="D360" t="e">
            <v>#N/A</v>
          </cell>
          <cell r="E360" t="e">
            <v>#N/A</v>
          </cell>
          <cell r="F360" t="e">
            <v>#N/A</v>
          </cell>
          <cell r="G360" t="e">
            <v>#N/A</v>
          </cell>
          <cell r="H360" t="e">
            <v>#N/A</v>
          </cell>
        </row>
        <row r="361">
          <cell r="A361" t="e">
            <v>#N/A</v>
          </cell>
          <cell r="C361" t="e">
            <v>#N/A</v>
          </cell>
          <cell r="D361" t="e">
            <v>#N/A</v>
          </cell>
          <cell r="E361" t="e">
            <v>#N/A</v>
          </cell>
          <cell r="F361" t="e">
            <v>#N/A</v>
          </cell>
          <cell r="G361" t="e">
            <v>#N/A</v>
          </cell>
          <cell r="H361" t="e">
            <v>#N/A</v>
          </cell>
        </row>
        <row r="362">
          <cell r="A362" t="e">
            <v>#N/A</v>
          </cell>
          <cell r="C362" t="e">
            <v>#N/A</v>
          </cell>
          <cell r="D362" t="e">
            <v>#N/A</v>
          </cell>
          <cell r="E362" t="e">
            <v>#N/A</v>
          </cell>
          <cell r="F362" t="e">
            <v>#N/A</v>
          </cell>
          <cell r="G362" t="e">
            <v>#N/A</v>
          </cell>
          <cell r="H362" t="e">
            <v>#N/A</v>
          </cell>
        </row>
        <row r="363">
          <cell r="A363" t="e">
            <v>#N/A</v>
          </cell>
          <cell r="C363" t="e">
            <v>#N/A</v>
          </cell>
          <cell r="D363" t="e">
            <v>#N/A</v>
          </cell>
          <cell r="E363" t="e">
            <v>#N/A</v>
          </cell>
          <cell r="F363" t="e">
            <v>#N/A</v>
          </cell>
          <cell r="G363" t="e">
            <v>#N/A</v>
          </cell>
          <cell r="H363" t="e">
            <v>#N/A</v>
          </cell>
        </row>
        <row r="364">
          <cell r="A364" t="e">
            <v>#N/A</v>
          </cell>
          <cell r="C364" t="e">
            <v>#N/A</v>
          </cell>
          <cell r="D364" t="e">
            <v>#N/A</v>
          </cell>
          <cell r="E364" t="e">
            <v>#N/A</v>
          </cell>
          <cell r="F364" t="e">
            <v>#N/A</v>
          </cell>
          <cell r="G364" t="e">
            <v>#N/A</v>
          </cell>
          <cell r="H364" t="e">
            <v>#N/A</v>
          </cell>
        </row>
        <row r="365">
          <cell r="A365" t="e">
            <v>#N/A</v>
          </cell>
          <cell r="C365" t="e">
            <v>#N/A</v>
          </cell>
          <cell r="D365" t="e">
            <v>#N/A</v>
          </cell>
          <cell r="E365" t="e">
            <v>#N/A</v>
          </cell>
          <cell r="F365" t="e">
            <v>#N/A</v>
          </cell>
          <cell r="G365" t="e">
            <v>#N/A</v>
          </cell>
          <cell r="H365" t="e">
            <v>#N/A</v>
          </cell>
        </row>
        <row r="366">
          <cell r="A366" t="e">
            <v>#N/A</v>
          </cell>
          <cell r="C366" t="e">
            <v>#N/A</v>
          </cell>
          <cell r="D366" t="e">
            <v>#N/A</v>
          </cell>
          <cell r="E366" t="e">
            <v>#N/A</v>
          </cell>
          <cell r="F366" t="e">
            <v>#N/A</v>
          </cell>
          <cell r="G366" t="e">
            <v>#N/A</v>
          </cell>
          <cell r="H366" t="e">
            <v>#N/A</v>
          </cell>
        </row>
        <row r="367">
          <cell r="A367" t="e">
            <v>#N/A</v>
          </cell>
          <cell r="C367" t="e">
            <v>#N/A</v>
          </cell>
          <cell r="D367" t="e">
            <v>#N/A</v>
          </cell>
          <cell r="E367" t="e">
            <v>#N/A</v>
          </cell>
          <cell r="F367" t="e">
            <v>#N/A</v>
          </cell>
          <cell r="G367" t="e">
            <v>#N/A</v>
          </cell>
          <cell r="H367" t="e">
            <v>#N/A</v>
          </cell>
        </row>
        <row r="368">
          <cell r="A368" t="e">
            <v>#N/A</v>
          </cell>
          <cell r="C368" t="e">
            <v>#N/A</v>
          </cell>
          <cell r="D368" t="e">
            <v>#N/A</v>
          </cell>
          <cell r="E368" t="e">
            <v>#N/A</v>
          </cell>
          <cell r="F368" t="e">
            <v>#N/A</v>
          </cell>
          <cell r="G368" t="e">
            <v>#N/A</v>
          </cell>
          <cell r="H368" t="e">
            <v>#N/A</v>
          </cell>
        </row>
        <row r="369">
          <cell r="A369" t="e">
            <v>#N/A</v>
          </cell>
          <cell r="C369" t="e">
            <v>#N/A</v>
          </cell>
          <cell r="D369" t="e">
            <v>#N/A</v>
          </cell>
          <cell r="E369" t="e">
            <v>#N/A</v>
          </cell>
          <cell r="F369" t="e">
            <v>#N/A</v>
          </cell>
          <cell r="G369" t="e">
            <v>#N/A</v>
          </cell>
          <cell r="H369" t="e">
            <v>#N/A</v>
          </cell>
        </row>
        <row r="370">
          <cell r="A370" t="e">
            <v>#N/A</v>
          </cell>
          <cell r="C370" t="e">
            <v>#N/A</v>
          </cell>
          <cell r="D370" t="e">
            <v>#N/A</v>
          </cell>
          <cell r="E370" t="e">
            <v>#N/A</v>
          </cell>
          <cell r="F370" t="e">
            <v>#N/A</v>
          </cell>
          <cell r="G370" t="e">
            <v>#N/A</v>
          </cell>
          <cell r="H370" t="e">
            <v>#N/A</v>
          </cell>
        </row>
        <row r="371">
          <cell r="A371" t="e">
            <v>#N/A</v>
          </cell>
          <cell r="C371" t="e">
            <v>#N/A</v>
          </cell>
          <cell r="D371" t="e">
            <v>#N/A</v>
          </cell>
          <cell r="E371" t="e">
            <v>#N/A</v>
          </cell>
          <cell r="F371" t="e">
            <v>#N/A</v>
          </cell>
          <cell r="G371" t="e">
            <v>#N/A</v>
          </cell>
          <cell r="H371" t="e">
            <v>#N/A</v>
          </cell>
        </row>
        <row r="372">
          <cell r="A372" t="e">
            <v>#N/A</v>
          </cell>
          <cell r="C372" t="e">
            <v>#N/A</v>
          </cell>
          <cell r="D372" t="e">
            <v>#N/A</v>
          </cell>
          <cell r="E372" t="e">
            <v>#N/A</v>
          </cell>
          <cell r="F372" t="e">
            <v>#N/A</v>
          </cell>
          <cell r="G372" t="e">
            <v>#N/A</v>
          </cell>
          <cell r="H372" t="e">
            <v>#N/A</v>
          </cell>
        </row>
        <row r="373">
          <cell r="A373" t="e">
            <v>#N/A</v>
          </cell>
          <cell r="C373" t="e">
            <v>#N/A</v>
          </cell>
          <cell r="D373" t="e">
            <v>#N/A</v>
          </cell>
          <cell r="E373" t="e">
            <v>#N/A</v>
          </cell>
          <cell r="F373" t="e">
            <v>#N/A</v>
          </cell>
          <cell r="G373" t="e">
            <v>#N/A</v>
          </cell>
          <cell r="H373" t="e">
            <v>#N/A</v>
          </cell>
        </row>
        <row r="374">
          <cell r="A374" t="e">
            <v>#N/A</v>
          </cell>
          <cell r="C374" t="e">
            <v>#N/A</v>
          </cell>
          <cell r="D374" t="e">
            <v>#N/A</v>
          </cell>
          <cell r="E374" t="e">
            <v>#N/A</v>
          </cell>
          <cell r="F374" t="e">
            <v>#N/A</v>
          </cell>
          <cell r="G374" t="e">
            <v>#N/A</v>
          </cell>
          <cell r="H374" t="e">
            <v>#N/A</v>
          </cell>
        </row>
        <row r="375">
          <cell r="A375" t="e">
            <v>#N/A</v>
          </cell>
          <cell r="C375" t="e">
            <v>#N/A</v>
          </cell>
          <cell r="D375" t="e">
            <v>#N/A</v>
          </cell>
          <cell r="E375" t="e">
            <v>#N/A</v>
          </cell>
          <cell r="F375" t="e">
            <v>#N/A</v>
          </cell>
          <cell r="G375" t="e">
            <v>#N/A</v>
          </cell>
          <cell r="H375" t="e">
            <v>#N/A</v>
          </cell>
        </row>
        <row r="376">
          <cell r="A376" t="e">
            <v>#N/A</v>
          </cell>
          <cell r="C376" t="e">
            <v>#N/A</v>
          </cell>
          <cell r="D376" t="e">
            <v>#N/A</v>
          </cell>
          <cell r="E376" t="e">
            <v>#N/A</v>
          </cell>
          <cell r="F376" t="e">
            <v>#N/A</v>
          </cell>
          <cell r="G376" t="e">
            <v>#N/A</v>
          </cell>
          <cell r="H376" t="e">
            <v>#N/A</v>
          </cell>
        </row>
        <row r="377">
          <cell r="A377" t="e">
            <v>#N/A</v>
          </cell>
          <cell r="C377" t="e">
            <v>#N/A</v>
          </cell>
          <cell r="D377" t="e">
            <v>#N/A</v>
          </cell>
          <cell r="E377" t="e">
            <v>#N/A</v>
          </cell>
          <cell r="F377" t="e">
            <v>#N/A</v>
          </cell>
          <cell r="G377" t="e">
            <v>#N/A</v>
          </cell>
          <cell r="H377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"/>
  <sheetViews>
    <sheetView tabSelected="1" zoomScale="85" zoomScaleNormal="85" zoomScalePageLayoutView="0" workbookViewId="0" topLeftCell="A1">
      <selection activeCell="J3" sqref="J3"/>
    </sheetView>
  </sheetViews>
  <sheetFormatPr defaultColWidth="9.140625" defaultRowHeight="15" customHeight="1"/>
  <cols>
    <col min="1" max="1" width="33.00390625" style="0" customWidth="1"/>
    <col min="2" max="2" width="7.57421875" style="0" customWidth="1"/>
    <col min="3" max="3" width="13.8515625" style="0" customWidth="1"/>
    <col min="4" max="4" width="11.00390625" style="0" customWidth="1"/>
    <col min="5" max="5" width="12.57421875" style="0" customWidth="1"/>
    <col min="6" max="6" width="11.421875" style="0" customWidth="1"/>
    <col min="7" max="7" width="31.00390625" style="0" customWidth="1"/>
    <col min="8" max="8" width="11.00390625" style="0" bestFit="1" customWidth="1"/>
    <col min="9" max="9" width="12.7109375" style="0" customWidth="1"/>
    <col min="10" max="10" width="12.8515625" style="0" customWidth="1"/>
    <col min="11" max="17" width="12.7109375" style="0" customWidth="1"/>
    <col min="18" max="18" width="4.28125" style="0" customWidth="1"/>
    <col min="19" max="19" width="10.140625" style="0" customWidth="1"/>
  </cols>
  <sheetData>
    <row r="1" spans="1:9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A2" s="2"/>
      <c r="B2" s="3"/>
      <c r="C2" s="3"/>
      <c r="D2" s="3"/>
      <c r="E2" s="3"/>
      <c r="F2" s="3"/>
      <c r="G2" s="3"/>
      <c r="H2" s="3"/>
      <c r="I2" s="4"/>
    </row>
    <row r="3" spans="1:9" ht="15" customHeight="1" thickBot="1">
      <c r="A3" s="5">
        <v>42461</v>
      </c>
      <c r="B3" s="5"/>
      <c r="C3" s="5"/>
      <c r="D3" s="5"/>
      <c r="E3" s="5"/>
      <c r="F3" s="5"/>
      <c r="G3" s="5"/>
      <c r="H3" s="5"/>
      <c r="I3" s="5"/>
    </row>
    <row r="5" spans="1:19" ht="15" customHeight="1">
      <c r="A5" s="6" t="s">
        <v>1</v>
      </c>
      <c r="B5" s="6"/>
      <c r="C5" s="6"/>
      <c r="D5" s="6"/>
      <c r="E5" s="6"/>
      <c r="G5" s="6" t="s">
        <v>2</v>
      </c>
      <c r="H5" s="6"/>
      <c r="I5" s="6"/>
      <c r="L5" s="7"/>
      <c r="M5" s="7"/>
      <c r="N5" s="7"/>
      <c r="O5" s="8"/>
      <c r="P5" s="8"/>
      <c r="Q5" s="8"/>
      <c r="R5" s="8"/>
      <c r="S5" s="8"/>
    </row>
    <row r="6" spans="1:19" ht="15" customHeight="1">
      <c r="A6" s="9" t="s">
        <v>3</v>
      </c>
      <c r="B6" s="10"/>
      <c r="C6" s="11"/>
      <c r="D6" s="11"/>
      <c r="E6" s="12">
        <v>11500</v>
      </c>
      <c r="G6" s="13"/>
      <c r="H6" s="14" t="s">
        <v>4</v>
      </c>
      <c r="I6" s="15" t="s">
        <v>5</v>
      </c>
      <c r="M6" s="8"/>
      <c r="N6" s="16"/>
      <c r="O6" s="8"/>
      <c r="P6" s="17"/>
      <c r="Q6" s="8"/>
      <c r="R6" s="8"/>
      <c r="S6" s="8"/>
    </row>
    <row r="7" spans="1:21" ht="15" customHeight="1">
      <c r="A7" s="18"/>
      <c r="B7" s="18"/>
      <c r="C7" s="19"/>
      <c r="D7" s="19"/>
      <c r="E7" s="20"/>
      <c r="G7" s="21" t="s">
        <v>6</v>
      </c>
      <c r="H7" s="22">
        <f>-PV(H8/12,H9*12,H14/H10/12,0)</f>
        <v>1897492.0473991926</v>
      </c>
      <c r="I7" s="23">
        <v>1435000</v>
      </c>
      <c r="M7" s="24"/>
      <c r="N7" s="25"/>
      <c r="O7" s="24"/>
      <c r="P7" s="26"/>
      <c r="Q7" s="8"/>
      <c r="R7" s="26"/>
      <c r="S7" s="26"/>
      <c r="U7" s="24"/>
    </row>
    <row r="8" spans="1:19" ht="15" customHeight="1">
      <c r="A8" s="8"/>
      <c r="B8" s="8"/>
      <c r="C8" s="27"/>
      <c r="D8" s="28"/>
      <c r="E8" s="29"/>
      <c r="G8" s="13" t="s">
        <v>7</v>
      </c>
      <c r="H8" s="30">
        <v>0.039</v>
      </c>
      <c r="I8" s="31">
        <f>H8</f>
        <v>0.039</v>
      </c>
      <c r="M8" s="26"/>
      <c r="N8" s="32"/>
      <c r="O8" s="26"/>
      <c r="P8" s="26"/>
      <c r="Q8" s="26"/>
      <c r="R8" s="26"/>
      <c r="S8" s="26"/>
    </row>
    <row r="9" spans="1:19" ht="15" customHeight="1">
      <c r="A9" s="33"/>
      <c r="B9" s="33"/>
      <c r="C9" s="34"/>
      <c r="D9" s="18"/>
      <c r="E9" s="20"/>
      <c r="G9" s="13" t="s">
        <v>8</v>
      </c>
      <c r="H9">
        <v>30</v>
      </c>
      <c r="I9" s="35">
        <f>H9</f>
        <v>30</v>
      </c>
      <c r="M9" s="26"/>
      <c r="N9" s="36"/>
      <c r="O9" s="36"/>
      <c r="P9" s="26"/>
      <c r="Q9" s="26"/>
      <c r="R9" s="26"/>
      <c r="S9" s="26"/>
    </row>
    <row r="10" spans="1:19" ht="15" customHeight="1">
      <c r="A10" s="37" t="s">
        <v>9</v>
      </c>
      <c r="B10" s="8">
        <v>1</v>
      </c>
      <c r="C10" s="28" t="s">
        <v>10</v>
      </c>
      <c r="D10" s="38">
        <v>3200</v>
      </c>
      <c r="E10" s="39">
        <v>1848</v>
      </c>
      <c r="G10" s="13" t="s">
        <v>11</v>
      </c>
      <c r="H10" s="40">
        <v>1.25</v>
      </c>
      <c r="I10" s="35"/>
      <c r="M10" s="26"/>
      <c r="N10" s="41"/>
      <c r="O10" s="26"/>
      <c r="P10" s="26"/>
      <c r="Q10" s="26"/>
      <c r="R10" s="26"/>
      <c r="S10" s="26"/>
    </row>
    <row r="11" spans="1:19" ht="15" customHeight="1">
      <c r="A11" s="42" t="s">
        <v>12</v>
      </c>
      <c r="B11" s="28">
        <v>1</v>
      </c>
      <c r="C11" s="28" t="s">
        <v>10</v>
      </c>
      <c r="D11" s="38">
        <v>3100</v>
      </c>
      <c r="E11" s="39">
        <v>1788</v>
      </c>
      <c r="G11" s="13" t="s">
        <v>13</v>
      </c>
      <c r="I11" s="43">
        <v>2000000</v>
      </c>
      <c r="M11" s="26"/>
      <c r="N11" s="44"/>
      <c r="O11" s="26"/>
      <c r="P11" s="26"/>
      <c r="Q11" s="26"/>
      <c r="R11" s="26"/>
      <c r="S11" s="26"/>
    </row>
    <row r="12" spans="1:19" ht="15" customHeight="1">
      <c r="A12" s="45" t="s">
        <v>14</v>
      </c>
      <c r="B12" s="28">
        <v>1</v>
      </c>
      <c r="C12" s="46" t="s">
        <v>10</v>
      </c>
      <c r="D12" s="38">
        <v>3200</v>
      </c>
      <c r="E12" s="29">
        <v>2116</v>
      </c>
      <c r="G12" s="13" t="s">
        <v>15</v>
      </c>
      <c r="I12" s="47">
        <f>I7/I11</f>
        <v>0.7175</v>
      </c>
      <c r="J12" s="48">
        <f>I7/I13</f>
        <v>0.5161174302027605</v>
      </c>
      <c r="K12" s="48" t="s">
        <v>16</v>
      </c>
      <c r="M12" s="49"/>
      <c r="N12" s="50"/>
      <c r="O12" s="51"/>
      <c r="P12" s="49"/>
      <c r="Q12" s="8"/>
      <c r="R12" s="8"/>
      <c r="S12" s="8"/>
    </row>
    <row r="13" spans="1:19" ht="15" customHeight="1">
      <c r="A13" s="8" t="s">
        <v>17</v>
      </c>
      <c r="B13" s="52">
        <v>1</v>
      </c>
      <c r="C13" s="46" t="s">
        <v>10</v>
      </c>
      <c r="D13" s="53">
        <v>3650</v>
      </c>
      <c r="E13" s="29">
        <v>2803</v>
      </c>
      <c r="G13" s="13" t="s">
        <v>18</v>
      </c>
      <c r="H13" s="54">
        <v>325</v>
      </c>
      <c r="I13" s="55">
        <f>H13*E17</f>
        <v>2780375</v>
      </c>
      <c r="J13" s="48"/>
      <c r="K13" s="48"/>
      <c r="M13" s="49"/>
      <c r="N13" s="56"/>
      <c r="O13" s="51"/>
      <c r="P13" s="49"/>
      <c r="Q13" s="8"/>
      <c r="R13" s="8"/>
      <c r="S13" s="8"/>
    </row>
    <row r="14" spans="1:19" ht="15" customHeight="1">
      <c r="A14" s="57" t="s">
        <v>19</v>
      </c>
      <c r="B14" s="58">
        <f>SUM(B10:B13)</f>
        <v>4</v>
      </c>
      <c r="C14" s="46" t="s">
        <v>20</v>
      </c>
      <c r="D14" s="28"/>
      <c r="E14" s="29"/>
      <c r="F14" s="59"/>
      <c r="G14" s="13" t="s">
        <v>21</v>
      </c>
      <c r="H14" s="54">
        <f>E56</f>
        <v>134248</v>
      </c>
      <c r="I14" s="23">
        <f>H14</f>
        <v>134248</v>
      </c>
      <c r="M14" s="49"/>
      <c r="N14" s="56"/>
      <c r="O14" s="51"/>
      <c r="P14" s="49"/>
      <c r="Q14" s="8"/>
      <c r="R14" s="8"/>
      <c r="S14" s="8"/>
    </row>
    <row r="15" spans="1:19" ht="15" customHeight="1">
      <c r="A15" s="60" t="s">
        <v>22</v>
      </c>
      <c r="B15" s="18">
        <v>0</v>
      </c>
      <c r="C15" s="18" t="s">
        <v>20</v>
      </c>
      <c r="D15" s="18"/>
      <c r="E15" s="20"/>
      <c r="G15" s="13" t="s">
        <v>23</v>
      </c>
      <c r="I15" s="61">
        <f>I14/I11</f>
        <v>0.067124</v>
      </c>
      <c r="M15" s="49"/>
      <c r="N15" s="56"/>
      <c r="O15" s="51"/>
      <c r="P15" s="49"/>
      <c r="Q15" s="62"/>
      <c r="R15" s="62"/>
      <c r="S15" s="62"/>
    </row>
    <row r="16" spans="1:19" ht="15" customHeight="1">
      <c r="A16" s="63" t="s">
        <v>24</v>
      </c>
      <c r="B16" s="63"/>
      <c r="C16" s="28"/>
      <c r="D16" s="28"/>
      <c r="E16" s="29">
        <f>E17/E18</f>
        <v>9505.555555555555</v>
      </c>
      <c r="G16" s="21" t="s">
        <v>25</v>
      </c>
      <c r="H16" s="54">
        <f>MIN(H7,I7)</f>
        <v>1435000</v>
      </c>
      <c r="I16" s="64"/>
      <c r="M16" s="49"/>
      <c r="N16" s="65"/>
      <c r="O16" s="51"/>
      <c r="P16" s="49"/>
      <c r="Q16" s="8"/>
      <c r="R16" s="8"/>
      <c r="S16" s="8"/>
    </row>
    <row r="17" spans="1:19" ht="15" customHeight="1">
      <c r="A17" s="66" t="s">
        <v>26</v>
      </c>
      <c r="B17" s="63"/>
      <c r="C17" s="63"/>
      <c r="D17" s="63"/>
      <c r="E17" s="29">
        <f>SUM(E10:E13)</f>
        <v>8555</v>
      </c>
      <c r="G17" s="67" t="s">
        <v>27</v>
      </c>
      <c r="H17" s="68">
        <f>PMT(H8/12,H9*12,H16,0)*12</f>
        <v>-81221.26478012958</v>
      </c>
      <c r="I17" s="69"/>
      <c r="M17" s="49"/>
      <c r="N17" s="65"/>
      <c r="O17" s="51"/>
      <c r="P17" s="49"/>
      <c r="Q17" s="8"/>
      <c r="R17" s="8"/>
      <c r="S17" s="8"/>
    </row>
    <row r="18" spans="1:19" ht="15" customHeight="1">
      <c r="A18" s="60" t="s">
        <v>28</v>
      </c>
      <c r="B18" s="60"/>
      <c r="C18" s="18"/>
      <c r="D18" s="18"/>
      <c r="E18" s="70">
        <v>0.9</v>
      </c>
      <c r="F18" s="71"/>
      <c r="G18" s="72"/>
      <c r="H18" s="28"/>
      <c r="I18" s="28"/>
      <c r="M18" s="49"/>
      <c r="N18" s="56"/>
      <c r="O18" s="51"/>
      <c r="P18" s="49"/>
      <c r="Q18" s="8"/>
      <c r="R18" s="8"/>
      <c r="S18" s="8"/>
    </row>
    <row r="19" spans="1:19" ht="15" customHeight="1">
      <c r="A19" s="73" t="s">
        <v>29</v>
      </c>
      <c r="B19" s="74">
        <f>C19*12</f>
        <v>18.445353594389246</v>
      </c>
      <c r="C19" s="75">
        <f>SUM(D10:D13)/E17</f>
        <v>1.5371127995324372</v>
      </c>
      <c r="D19" s="75" t="s">
        <v>30</v>
      </c>
      <c r="E19" s="76">
        <f>C19*E17/B14</f>
        <v>3287.5</v>
      </c>
      <c r="F19" s="71"/>
      <c r="G19" s="77" t="s">
        <v>31</v>
      </c>
      <c r="H19" s="78"/>
      <c r="I19" s="79"/>
      <c r="M19" s="80"/>
      <c r="N19" s="81"/>
      <c r="O19" s="51"/>
      <c r="P19" s="49"/>
      <c r="Q19" s="8"/>
      <c r="R19" s="8"/>
      <c r="S19" s="8"/>
    </row>
    <row r="20" spans="1:19" ht="15" customHeight="1">
      <c r="A20" s="73"/>
      <c r="B20" s="82"/>
      <c r="C20" s="75"/>
      <c r="D20" s="75"/>
      <c r="E20" s="83"/>
      <c r="F20" s="71"/>
      <c r="G20" s="84" t="s">
        <v>32</v>
      </c>
      <c r="H20" s="10"/>
      <c r="I20" s="85">
        <f>H16</f>
        <v>1435000</v>
      </c>
      <c r="S20" s="8"/>
    </row>
    <row r="21" spans="1:19" ht="15" customHeight="1">
      <c r="A21" s="73" t="s">
        <v>33</v>
      </c>
      <c r="B21" s="86">
        <f>D21/967*12</f>
        <v>30.961737331954495</v>
      </c>
      <c r="C21" s="87" t="s">
        <v>34</v>
      </c>
      <c r="D21" s="87">
        <v>2495</v>
      </c>
      <c r="E21" s="88" t="s">
        <v>35</v>
      </c>
      <c r="F21" s="89"/>
      <c r="G21" s="90" t="s">
        <v>36</v>
      </c>
      <c r="H21" s="28"/>
      <c r="I21" s="91">
        <v>150000</v>
      </c>
      <c r="M21" s="26"/>
      <c r="N21" s="81"/>
      <c r="S21" s="8"/>
    </row>
    <row r="22" spans="1:19" ht="15" customHeight="1">
      <c r="A22" s="73"/>
      <c r="B22" s="92" t="s">
        <v>37</v>
      </c>
      <c r="C22" s="87"/>
      <c r="D22" s="87"/>
      <c r="E22" s="93"/>
      <c r="G22" s="90" t="s">
        <v>38</v>
      </c>
      <c r="H22" s="28"/>
      <c r="I22" s="94">
        <v>1266000</v>
      </c>
      <c r="L22" s="26"/>
      <c r="M22" s="26"/>
      <c r="N22" s="95"/>
      <c r="S22" s="8"/>
    </row>
    <row r="23" spans="1:19" ht="15" customHeight="1">
      <c r="A23" s="73" t="s">
        <v>39</v>
      </c>
      <c r="B23" s="96"/>
      <c r="C23" s="75"/>
      <c r="D23" s="75"/>
      <c r="E23" s="93">
        <v>2</v>
      </c>
      <c r="G23" s="97" t="s">
        <v>40</v>
      </c>
      <c r="H23" s="98">
        <v>0.0125</v>
      </c>
      <c r="I23" s="99">
        <f>I20*H23</f>
        <v>17937.5</v>
      </c>
      <c r="L23" s="8"/>
      <c r="M23" s="8"/>
      <c r="N23" s="8"/>
      <c r="S23" s="8"/>
    </row>
    <row r="24" spans="1:19" ht="15" customHeight="1">
      <c r="A24" s="73" t="s">
        <v>41</v>
      </c>
      <c r="B24" s="100"/>
      <c r="C24" s="87"/>
      <c r="D24" s="92"/>
      <c r="E24" s="101"/>
      <c r="F24" s="102"/>
      <c r="G24" s="103"/>
      <c r="H24" s="104"/>
      <c r="I24" s="99"/>
      <c r="J24" s="105"/>
      <c r="N24" s="8"/>
      <c r="O24" s="81"/>
      <c r="P24" s="8"/>
      <c r="Q24" s="8"/>
      <c r="S24" s="8"/>
    </row>
    <row r="25" spans="1:19" ht="15" customHeight="1">
      <c r="A25" s="73"/>
      <c r="B25" s="106"/>
      <c r="C25" s="75"/>
      <c r="D25" s="75"/>
      <c r="E25" s="107"/>
      <c r="G25" s="97" t="s">
        <v>42</v>
      </c>
      <c r="H25" s="108"/>
      <c r="I25" s="109">
        <f>I20-I22-I23-I21</f>
        <v>1062.5</v>
      </c>
      <c r="J25" s="110"/>
      <c r="K25" s="111" t="s">
        <v>43</v>
      </c>
      <c r="L25" s="112">
        <v>101900</v>
      </c>
      <c r="M25" s="113">
        <f>1-M26</f>
        <v>0.19999999999999996</v>
      </c>
      <c r="N25" s="114">
        <f>1-N26</f>
        <v>0.2031025458575253</v>
      </c>
      <c r="O25" s="81"/>
      <c r="P25" s="8"/>
      <c r="Q25" s="8"/>
      <c r="S25" s="8"/>
    </row>
    <row r="26" spans="1:19" ht="15" customHeight="1">
      <c r="A26" s="73" t="s">
        <v>44</v>
      </c>
      <c r="B26" s="106"/>
      <c r="C26" s="75"/>
      <c r="D26" s="92" t="s">
        <v>45</v>
      </c>
      <c r="E26" s="107">
        <f>I13/(B14+B15)</f>
        <v>695093.75</v>
      </c>
      <c r="G26" s="103" t="s">
        <v>46</v>
      </c>
      <c r="H26" s="104"/>
      <c r="I26" s="115">
        <f>E56</f>
        <v>134248</v>
      </c>
      <c r="J26" s="8"/>
      <c r="K26" s="116" t="s">
        <v>47</v>
      </c>
      <c r="L26" s="117">
        <v>399817</v>
      </c>
      <c r="M26" s="118">
        <v>0.8</v>
      </c>
      <c r="N26" s="114">
        <f>L26/(L25+L26)</f>
        <v>0.7968974541424747</v>
      </c>
      <c r="O26" s="51"/>
      <c r="P26" s="8"/>
      <c r="Q26" s="8"/>
      <c r="S26" s="8"/>
    </row>
    <row r="27" spans="1:19" ht="15" customHeight="1">
      <c r="A27" s="73" t="s">
        <v>48</v>
      </c>
      <c r="B27" s="106"/>
      <c r="C27" s="119">
        <f>E16/E6</f>
        <v>0.8265700483091787</v>
      </c>
      <c r="D27" s="120" t="s">
        <v>49</v>
      </c>
      <c r="E27" s="83"/>
      <c r="G27" s="103" t="s">
        <v>50</v>
      </c>
      <c r="H27" s="104"/>
      <c r="I27" s="115">
        <f>H17</f>
        <v>-81221.26478012958</v>
      </c>
      <c r="L27" s="121">
        <f>SUM(L25:L26)</f>
        <v>501717</v>
      </c>
      <c r="O27" s="81"/>
      <c r="P27" s="8"/>
      <c r="Q27" s="8"/>
      <c r="R27" s="8"/>
      <c r="S27" s="8"/>
    </row>
    <row r="28" spans="1:19" ht="15" customHeight="1">
      <c r="A28" s="122" t="s">
        <v>51</v>
      </c>
      <c r="B28" s="123"/>
      <c r="C28" s="75"/>
      <c r="D28" s="75"/>
      <c r="E28" s="124">
        <v>550000</v>
      </c>
      <c r="G28" s="103" t="s">
        <v>52</v>
      </c>
      <c r="H28" s="104"/>
      <c r="I28" s="115">
        <v>0</v>
      </c>
      <c r="O28" s="81"/>
      <c r="P28" s="80"/>
      <c r="Q28" s="8"/>
      <c r="R28" s="8"/>
      <c r="S28" s="8"/>
    </row>
    <row r="29" spans="1:19" ht="15" customHeight="1">
      <c r="A29" s="122" t="s">
        <v>53</v>
      </c>
      <c r="B29" s="125"/>
      <c r="C29" s="126"/>
      <c r="D29" s="126"/>
      <c r="E29" s="127">
        <f>E28/(B14+B15)</f>
        <v>137500</v>
      </c>
      <c r="G29" s="128" t="s">
        <v>54</v>
      </c>
      <c r="H29" s="129"/>
      <c r="I29" s="130">
        <f>SUM(I26:I28)</f>
        <v>53026.73521987042</v>
      </c>
      <c r="R29" s="8"/>
      <c r="S29" s="8"/>
    </row>
    <row r="30" spans="1:19" ht="15" customHeight="1">
      <c r="A30" s="90"/>
      <c r="E30" s="131"/>
      <c r="O30" s="81"/>
      <c r="P30" s="8"/>
      <c r="Q30" s="8"/>
      <c r="R30" s="8"/>
      <c r="S30" s="8"/>
    </row>
    <row r="31" spans="1:19" ht="15" customHeight="1">
      <c r="A31" s="6" t="s">
        <v>55</v>
      </c>
      <c r="B31" s="6"/>
      <c r="C31" s="6"/>
      <c r="D31" s="6"/>
      <c r="E31" s="6"/>
      <c r="G31" s="26"/>
      <c r="H31" s="132"/>
      <c r="R31" s="8"/>
      <c r="S31" s="8"/>
    </row>
    <row r="32" spans="1:19" ht="15" customHeight="1">
      <c r="A32" s="42" t="s">
        <v>56</v>
      </c>
      <c r="B32" s="10"/>
      <c r="C32" s="11"/>
      <c r="D32" s="133">
        <f>D10</f>
        <v>3200</v>
      </c>
      <c r="E32" s="134">
        <f>D32*12</f>
        <v>38400</v>
      </c>
      <c r="F32" s="121"/>
      <c r="G32" t="s">
        <v>57</v>
      </c>
      <c r="H32" s="135"/>
      <c r="I32" s="135">
        <f>I46-I36-I34</f>
        <v>-68196</v>
      </c>
      <c r="R32" s="8"/>
      <c r="S32" s="8"/>
    </row>
    <row r="33" spans="1:19" ht="15" customHeight="1">
      <c r="A33" s="28" t="s">
        <v>58</v>
      </c>
      <c r="B33" s="28"/>
      <c r="C33" s="63"/>
      <c r="D33" s="136">
        <f>D11</f>
        <v>3100</v>
      </c>
      <c r="E33" s="137">
        <f>D33*12</f>
        <v>37200</v>
      </c>
      <c r="H33" s="138"/>
      <c r="I33" s="138">
        <v>2014</v>
      </c>
      <c r="J33" s="138">
        <v>2015</v>
      </c>
      <c r="K33" s="139">
        <v>2016</v>
      </c>
      <c r="L33" s="139">
        <v>2017</v>
      </c>
      <c r="M33" s="139">
        <v>2018</v>
      </c>
      <c r="N33" s="139">
        <v>2019</v>
      </c>
      <c r="O33" s="139">
        <v>2020</v>
      </c>
      <c r="P33" s="139">
        <v>2021</v>
      </c>
      <c r="Q33" s="139">
        <v>2022</v>
      </c>
      <c r="R33" s="8"/>
      <c r="S33" s="8"/>
    </row>
    <row r="34" spans="1:19" ht="15" customHeight="1">
      <c r="A34" s="140" t="s">
        <v>59</v>
      </c>
      <c r="B34" s="28"/>
      <c r="C34" s="28"/>
      <c r="D34" s="136">
        <f>D12</f>
        <v>3200</v>
      </c>
      <c r="E34" s="137">
        <f>D34*12</f>
        <v>38400</v>
      </c>
      <c r="G34" s="141" t="s">
        <v>60</v>
      </c>
      <c r="H34" s="142">
        <v>101900</v>
      </c>
      <c r="I34" s="142">
        <v>1800</v>
      </c>
      <c r="J34" s="142">
        <v>3600</v>
      </c>
      <c r="K34" s="143">
        <f aca="true" t="shared" si="0" ref="K34:P34">K46-K36</f>
        <v>25583.959999999992</v>
      </c>
      <c r="L34" s="143">
        <f t="shared" si="0"/>
        <v>25737.28164</v>
      </c>
      <c r="M34" s="143">
        <f t="shared" si="0"/>
        <v>25889.0609576</v>
      </c>
      <c r="N34" s="143">
        <f t="shared" si="0"/>
        <v>26039.19026341199</v>
      </c>
      <c r="O34" s="143">
        <f t="shared" si="0"/>
        <v>26187.5580231692</v>
      </c>
      <c r="P34" s="143">
        <f t="shared" si="0"/>
        <v>26334.04873623766</v>
      </c>
      <c r="Q34" s="143">
        <f>(Q46+Q53)-Q36</f>
        <v>204716.58929565607</v>
      </c>
      <c r="R34" s="8"/>
      <c r="S34" s="8"/>
    </row>
    <row r="35" spans="1:19" ht="15" customHeight="1">
      <c r="A35" s="140" t="s">
        <v>61</v>
      </c>
      <c r="D35" s="144">
        <f>D13</f>
        <v>3650</v>
      </c>
      <c r="E35" s="137">
        <f>D35*12</f>
        <v>43800</v>
      </c>
      <c r="G35" s="141" t="s">
        <v>62</v>
      </c>
      <c r="H35" s="145">
        <f>H34/H38</f>
        <v>0.20310254585752527</v>
      </c>
      <c r="I35" s="145">
        <f aca="true" t="shared" si="1" ref="I35:Q35">I34/I44</f>
        <v>0.029096552058581058</v>
      </c>
      <c r="J35" s="145">
        <f t="shared" si="1"/>
        <v>0.028313906847246474</v>
      </c>
      <c r="K35" s="146">
        <f t="shared" si="1"/>
        <v>0.19999999999999993</v>
      </c>
      <c r="L35" s="146">
        <f t="shared" si="1"/>
        <v>0.19999999999999998</v>
      </c>
      <c r="M35" s="146">
        <f t="shared" si="1"/>
        <v>0.19999999999999996</v>
      </c>
      <c r="N35" s="146">
        <f t="shared" si="1"/>
        <v>0.1999999999999999</v>
      </c>
      <c r="O35" s="146">
        <f t="shared" si="1"/>
        <v>0.19999999999999996</v>
      </c>
      <c r="P35" s="146">
        <f t="shared" si="1"/>
        <v>0.1999999999999999</v>
      </c>
      <c r="Q35" s="146">
        <f t="shared" si="1"/>
        <v>1.5462828960140502</v>
      </c>
      <c r="R35" s="8"/>
      <c r="S35" s="8"/>
    </row>
    <row r="36" spans="1:19" ht="15" customHeight="1">
      <c r="A36" s="140" t="s">
        <v>63</v>
      </c>
      <c r="C36" s="147" t="s">
        <v>64</v>
      </c>
      <c r="E36" s="137">
        <v>0</v>
      </c>
      <c r="G36" s="141" t="s">
        <v>65</v>
      </c>
      <c r="H36" s="142">
        <v>399817</v>
      </c>
      <c r="I36" s="142">
        <v>50880</v>
      </c>
      <c r="J36" s="142">
        <v>13333</v>
      </c>
      <c r="K36" s="143">
        <f>M26*K46</f>
        <v>102335.84000000001</v>
      </c>
      <c r="L36" s="143">
        <f>M26*L46</f>
        <v>102949.12656000002</v>
      </c>
      <c r="M36" s="143">
        <f>M26*M46</f>
        <v>103556.24383040002</v>
      </c>
      <c r="N36" s="143">
        <f>M26*N46</f>
        <v>104156.76105364802</v>
      </c>
      <c r="O36" s="143">
        <f>M26*O46</f>
        <v>104750.23209267683</v>
      </c>
      <c r="P36" s="143">
        <f>P46*M26</f>
        <v>105336.1949449507</v>
      </c>
      <c r="Q36" s="143">
        <f>(Q46+Q53)*M26</f>
        <v>818866.3571826247</v>
      </c>
      <c r="R36" s="8"/>
      <c r="S36" s="8"/>
    </row>
    <row r="37" spans="1:19" ht="15" customHeight="1">
      <c r="A37" s="140" t="s">
        <v>66</v>
      </c>
      <c r="B37" s="28"/>
      <c r="C37" s="63"/>
      <c r="D37" s="148">
        <f>SUM(E32:E37)</f>
        <v>157800</v>
      </c>
      <c r="E37" s="137"/>
      <c r="G37" s="141" t="s">
        <v>67</v>
      </c>
      <c r="H37" s="149">
        <f>H36/H38</f>
        <v>0.7968974541424747</v>
      </c>
      <c r="I37" s="149">
        <f>I36/I44</f>
        <v>0.8224625381892245</v>
      </c>
      <c r="J37" s="149">
        <f>J36/L26</f>
        <v>0.03334775659864388</v>
      </c>
      <c r="K37" s="150">
        <f>K36/L26</f>
        <v>0.2559567001903371</v>
      </c>
      <c r="L37" s="150">
        <f>L36/L26</f>
        <v>0.25749061835789877</v>
      </c>
      <c r="M37" s="150">
        <f>M36/L26</f>
        <v>0.2590091062421058</v>
      </c>
      <c r="N37" s="150">
        <f>N36/L26</f>
        <v>0.26051108645617377</v>
      </c>
      <c r="O37" s="150">
        <f>O36/L26</f>
        <v>0.2619954431469318</v>
      </c>
      <c r="P37" s="150">
        <f>P36/L26</f>
        <v>0.2634610207793833</v>
      </c>
      <c r="Q37" s="150">
        <f>Q36/L26</f>
        <v>2.048102900033327</v>
      </c>
      <c r="R37" s="8"/>
      <c r="S37" s="8"/>
    </row>
    <row r="38" spans="1:19" ht="15" customHeight="1">
      <c r="A38" s="140" t="s">
        <v>68</v>
      </c>
      <c r="B38" s="28"/>
      <c r="C38" s="151">
        <v>0</v>
      </c>
      <c r="D38" s="151"/>
      <c r="E38" s="137">
        <f>-C38*D37</f>
        <v>0</v>
      </c>
      <c r="G38" s="141" t="s">
        <v>69</v>
      </c>
      <c r="H38" s="54">
        <f>H36+H34</f>
        <v>501717</v>
      </c>
      <c r="I38" s="121">
        <f aca="true" t="shared" si="2" ref="I38:P38">I36+I34</f>
        <v>52680</v>
      </c>
      <c r="J38" s="121">
        <f t="shared" si="2"/>
        <v>16933</v>
      </c>
      <c r="K38" s="152">
        <f t="shared" si="2"/>
        <v>127919.8</v>
      </c>
      <c r="L38" s="152">
        <f t="shared" si="2"/>
        <v>128686.40820000002</v>
      </c>
      <c r="M38" s="152">
        <f t="shared" si="2"/>
        <v>129445.30478800002</v>
      </c>
      <c r="N38" s="152">
        <f t="shared" si="2"/>
        <v>130195.95131706001</v>
      </c>
      <c r="O38" s="152">
        <f t="shared" si="2"/>
        <v>130937.79011584603</v>
      </c>
      <c r="P38" s="152">
        <f t="shared" si="2"/>
        <v>131670.24368118835</v>
      </c>
      <c r="Q38" s="153"/>
      <c r="R38" s="8"/>
      <c r="S38" s="8"/>
    </row>
    <row r="39" spans="1:6" ht="15" customHeight="1">
      <c r="A39" s="13" t="s">
        <v>70</v>
      </c>
      <c r="B39" s="28"/>
      <c r="C39" s="147" t="s">
        <v>64</v>
      </c>
      <c r="D39" s="154">
        <v>350</v>
      </c>
      <c r="E39" s="137">
        <f>B14*-D39</f>
        <v>-1400</v>
      </c>
      <c r="F39" s="155">
        <f>E39/B14</f>
        <v>-350</v>
      </c>
    </row>
    <row r="40" spans="1:19" ht="15" customHeight="1">
      <c r="A40" s="156" t="s">
        <v>71</v>
      </c>
      <c r="B40" s="8"/>
      <c r="C40" s="157" t="s">
        <v>64</v>
      </c>
      <c r="D40" s="158" t="s">
        <v>72</v>
      </c>
      <c r="E40" s="137">
        <v>0</v>
      </c>
      <c r="F40" s="155"/>
      <c r="G40" s="159"/>
      <c r="H40" s="160">
        <v>2013</v>
      </c>
      <c r="I40" s="160">
        <v>2014</v>
      </c>
      <c r="J40" s="160">
        <v>2015</v>
      </c>
      <c r="K40" s="161">
        <v>2016</v>
      </c>
      <c r="L40" s="161">
        <v>2017</v>
      </c>
      <c r="M40" s="161">
        <v>2018</v>
      </c>
      <c r="N40" s="161">
        <v>2019</v>
      </c>
      <c r="O40" s="161">
        <v>2020</v>
      </c>
      <c r="P40" s="161">
        <v>2021</v>
      </c>
      <c r="Q40" s="162">
        <v>2022</v>
      </c>
      <c r="R40" s="8"/>
      <c r="S40" s="8"/>
    </row>
    <row r="41" spans="1:19" ht="15" customHeight="1">
      <c r="A41" s="156" t="s">
        <v>73</v>
      </c>
      <c r="B41" s="8"/>
      <c r="C41" s="163" t="s">
        <v>64</v>
      </c>
      <c r="D41" s="154">
        <v>18000</v>
      </c>
      <c r="E41" s="137">
        <f>-D41</f>
        <v>-18000</v>
      </c>
      <c r="F41" s="155">
        <f>E41/B14</f>
        <v>-4500</v>
      </c>
      <c r="G41" s="164" t="s">
        <v>74</v>
      </c>
      <c r="H41" s="165"/>
      <c r="I41" s="165">
        <f>125426</f>
        <v>125426</v>
      </c>
      <c r="J41" s="165">
        <v>152029</v>
      </c>
      <c r="K41" s="166">
        <f>J41*1.01</f>
        <v>153549.29</v>
      </c>
      <c r="L41" s="166">
        <f aca="true" t="shared" si="3" ref="L41:Q41">K41*1.01</f>
        <v>155084.78290000002</v>
      </c>
      <c r="M41" s="166">
        <f t="shared" si="3"/>
        <v>156635.63072900003</v>
      </c>
      <c r="N41" s="166">
        <f t="shared" si="3"/>
        <v>158201.98703629003</v>
      </c>
      <c r="O41" s="166">
        <f t="shared" si="3"/>
        <v>159784.00690665294</v>
      </c>
      <c r="P41" s="166">
        <f t="shared" si="3"/>
        <v>161381.84697571947</v>
      </c>
      <c r="Q41" s="167">
        <f t="shared" si="3"/>
        <v>162995.66544547665</v>
      </c>
      <c r="R41" s="168"/>
      <c r="S41" s="169" t="s">
        <v>75</v>
      </c>
    </row>
    <row r="42" spans="1:18" ht="15" customHeight="1">
      <c r="A42" s="13" t="s">
        <v>76</v>
      </c>
      <c r="B42" s="170"/>
      <c r="C42" s="171">
        <v>0</v>
      </c>
      <c r="D42" s="172" t="s">
        <v>77</v>
      </c>
      <c r="E42" s="137">
        <f>-C42*B14</f>
        <v>0</v>
      </c>
      <c r="F42" s="155"/>
      <c r="G42" s="122" t="s">
        <v>78</v>
      </c>
      <c r="H42" s="173"/>
      <c r="I42" s="173">
        <v>-63563</v>
      </c>
      <c r="J42" s="173">
        <v>-24883</v>
      </c>
      <c r="K42" s="174">
        <f>J42*1.03</f>
        <v>-25629.49</v>
      </c>
      <c r="L42" s="174">
        <f aca="true" t="shared" si="4" ref="L42:Q42">K42*1.03</f>
        <v>-26398.374700000004</v>
      </c>
      <c r="M42" s="174">
        <f t="shared" si="4"/>
        <v>-27190.325941000006</v>
      </c>
      <c r="N42" s="174">
        <f t="shared" si="4"/>
        <v>-28006.035719230007</v>
      </c>
      <c r="O42" s="174">
        <f t="shared" si="4"/>
        <v>-28846.21679080691</v>
      </c>
      <c r="P42" s="174">
        <f t="shared" si="4"/>
        <v>-29711.603294531116</v>
      </c>
      <c r="Q42" s="175">
        <f t="shared" si="4"/>
        <v>-30602.95139336705</v>
      </c>
      <c r="R42" s="8"/>
    </row>
    <row r="43" spans="1:18" ht="15" customHeight="1">
      <c r="A43" s="13" t="s">
        <v>79</v>
      </c>
      <c r="B43" s="28"/>
      <c r="C43" s="171" t="s">
        <v>64</v>
      </c>
      <c r="D43" s="154">
        <v>0</v>
      </c>
      <c r="E43" s="137">
        <f>-D43*B14</f>
        <v>0</v>
      </c>
      <c r="F43" s="155">
        <f>E43/B14</f>
        <v>0</v>
      </c>
      <c r="G43" s="176"/>
      <c r="H43" s="177"/>
      <c r="I43" s="177"/>
      <c r="J43" s="177">
        <v>0</v>
      </c>
      <c r="K43" s="178"/>
      <c r="L43" s="178"/>
      <c r="M43" s="178"/>
      <c r="N43" s="178"/>
      <c r="O43" s="178"/>
      <c r="P43" s="178"/>
      <c r="Q43" s="179"/>
      <c r="R43" s="8"/>
    </row>
    <row r="44" spans="1:18" ht="15" customHeight="1">
      <c r="A44" s="180" t="s">
        <v>80</v>
      </c>
      <c r="B44" s="18"/>
      <c r="C44" s="181">
        <v>0</v>
      </c>
      <c r="D44" s="182" t="s">
        <v>35</v>
      </c>
      <c r="E44" s="183">
        <f>-C44*12</f>
        <v>0</v>
      </c>
      <c r="F44" s="155">
        <f>E44/B14</f>
        <v>0</v>
      </c>
      <c r="G44" s="122" t="s">
        <v>81</v>
      </c>
      <c r="H44" s="173">
        <f>SUM(H41:H43)</f>
        <v>0</v>
      </c>
      <c r="I44" s="173">
        <f aca="true" t="shared" si="5" ref="I44:Q44">SUM(I41:I43)</f>
        <v>61863</v>
      </c>
      <c r="J44" s="173">
        <f t="shared" si="5"/>
        <v>127146</v>
      </c>
      <c r="K44" s="174">
        <f t="shared" si="5"/>
        <v>127919.8</v>
      </c>
      <c r="L44" s="174">
        <f t="shared" si="5"/>
        <v>128686.40820000002</v>
      </c>
      <c r="M44" s="174">
        <f t="shared" si="5"/>
        <v>129445.30478800002</v>
      </c>
      <c r="N44" s="174">
        <f t="shared" si="5"/>
        <v>130195.95131706001</v>
      </c>
      <c r="O44" s="174">
        <f t="shared" si="5"/>
        <v>130937.79011584603</v>
      </c>
      <c r="P44" s="174">
        <f t="shared" si="5"/>
        <v>131670.24368118835</v>
      </c>
      <c r="Q44" s="167">
        <f t="shared" si="5"/>
        <v>132392.7140521096</v>
      </c>
      <c r="R44" s="8"/>
    </row>
    <row r="45" spans="1:17" ht="15" customHeight="1">
      <c r="A45" s="13" t="s">
        <v>82</v>
      </c>
      <c r="B45" s="28"/>
      <c r="C45" s="27" t="s">
        <v>64</v>
      </c>
      <c r="D45" s="151"/>
      <c r="E45" s="137">
        <v>-4152</v>
      </c>
      <c r="F45" s="155">
        <f>E45/B14</f>
        <v>-1038</v>
      </c>
      <c r="G45" s="176" t="s">
        <v>83</v>
      </c>
      <c r="H45" s="177"/>
      <c r="I45" s="177">
        <v>-77379</v>
      </c>
      <c r="J45" s="177">
        <v>-86964</v>
      </c>
      <c r="K45" s="178"/>
      <c r="L45" s="178"/>
      <c r="M45" s="178"/>
      <c r="N45" s="178">
        <f>M45</f>
        <v>0</v>
      </c>
      <c r="O45" s="178">
        <f>N45</f>
        <v>0</v>
      </c>
      <c r="P45" s="178">
        <f>O45</f>
        <v>0</v>
      </c>
      <c r="Q45" s="184">
        <f>P45</f>
        <v>0</v>
      </c>
    </row>
    <row r="46" spans="1:17" ht="15" customHeight="1">
      <c r="A46" s="13" t="s">
        <v>84</v>
      </c>
      <c r="B46" s="28"/>
      <c r="C46" s="27" t="s">
        <v>64</v>
      </c>
      <c r="D46" s="154"/>
      <c r="E46" s="137">
        <v>0</v>
      </c>
      <c r="F46" s="185">
        <f>E46/B14</f>
        <v>0</v>
      </c>
      <c r="G46" s="122" t="s">
        <v>54</v>
      </c>
      <c r="H46" s="186">
        <f>H44+H45</f>
        <v>0</v>
      </c>
      <c r="I46" s="186">
        <f aca="true" t="shared" si="6" ref="I46:Q46">I44+I45</f>
        <v>-15516</v>
      </c>
      <c r="J46" s="186">
        <f t="shared" si="6"/>
        <v>40182</v>
      </c>
      <c r="K46" s="187">
        <f t="shared" si="6"/>
        <v>127919.8</v>
      </c>
      <c r="L46" s="187">
        <f t="shared" si="6"/>
        <v>128686.40820000002</v>
      </c>
      <c r="M46" s="187">
        <f>M44+M45</f>
        <v>129445.30478800002</v>
      </c>
      <c r="N46" s="187">
        <f t="shared" si="6"/>
        <v>130195.95131706001</v>
      </c>
      <c r="O46" s="187">
        <f t="shared" si="6"/>
        <v>130937.79011584603</v>
      </c>
      <c r="P46" s="187">
        <f t="shared" si="6"/>
        <v>131670.24368118835</v>
      </c>
      <c r="Q46" s="187">
        <f t="shared" si="6"/>
        <v>132392.7140521096</v>
      </c>
    </row>
    <row r="47" spans="1:17" ht="15" customHeight="1">
      <c r="A47" s="42" t="s">
        <v>85</v>
      </c>
      <c r="B47" s="28"/>
      <c r="C47" s="27" t="s">
        <v>64</v>
      </c>
      <c r="D47" s="154">
        <v>50</v>
      </c>
      <c r="E47" s="137">
        <v>0</v>
      </c>
      <c r="F47" s="185"/>
      <c r="G47" s="176"/>
      <c r="H47" s="188"/>
      <c r="I47" s="189"/>
      <c r="J47" s="189"/>
      <c r="K47" s="190"/>
      <c r="L47" s="190"/>
      <c r="M47" s="190"/>
      <c r="N47" s="190"/>
      <c r="O47" s="190"/>
      <c r="P47" s="190"/>
      <c r="Q47" s="191"/>
    </row>
    <row r="48" spans="1:17" ht="15" customHeight="1">
      <c r="A48" s="42" t="s">
        <v>86</v>
      </c>
      <c r="B48" s="28"/>
      <c r="C48" s="27" t="s">
        <v>64</v>
      </c>
      <c r="D48" s="154">
        <v>300</v>
      </c>
      <c r="E48" s="137">
        <v>0</v>
      </c>
      <c r="F48" s="185"/>
      <c r="G48" s="192" t="s">
        <v>87</v>
      </c>
      <c r="H48" s="193" t="s">
        <v>88</v>
      </c>
      <c r="I48" s="194">
        <f>I46-I34-I36</f>
        <v>-68196</v>
      </c>
      <c r="J48" s="194">
        <f>J46-J34-J36</f>
        <v>23249</v>
      </c>
      <c r="K48" s="195" t="s">
        <v>88</v>
      </c>
      <c r="L48" s="195" t="s">
        <v>88</v>
      </c>
      <c r="M48" s="195" t="s">
        <v>88</v>
      </c>
      <c r="N48" s="195" t="s">
        <v>88</v>
      </c>
      <c r="O48" s="195" t="s">
        <v>88</v>
      </c>
      <c r="P48" s="195" t="s">
        <v>88</v>
      </c>
      <c r="Q48" s="195" t="s">
        <v>88</v>
      </c>
    </row>
    <row r="49" spans="1:17" ht="15" customHeight="1">
      <c r="A49" s="42" t="s">
        <v>89</v>
      </c>
      <c r="B49" s="28"/>
      <c r="C49" s="27" t="s">
        <v>64</v>
      </c>
      <c r="D49" s="154">
        <v>100</v>
      </c>
      <c r="E49" s="137">
        <v>0</v>
      </c>
      <c r="F49" s="185"/>
      <c r="G49" s="123"/>
      <c r="H49" s="196"/>
      <c r="I49" s="196"/>
      <c r="J49" s="196"/>
      <c r="K49" s="197"/>
      <c r="L49" s="197"/>
      <c r="M49" s="197"/>
      <c r="N49" s="197"/>
      <c r="O49" s="197"/>
      <c r="P49" s="197"/>
      <c r="Q49" s="197"/>
    </row>
    <row r="50" spans="1:17" ht="15" customHeight="1">
      <c r="A50" s="156"/>
      <c r="B50" s="8"/>
      <c r="C50" s="198"/>
      <c r="D50" s="151"/>
      <c r="E50" s="137"/>
      <c r="F50" s="185"/>
      <c r="G50" s="192" t="s">
        <v>90</v>
      </c>
      <c r="H50" s="199"/>
      <c r="I50" s="199">
        <v>1730920</v>
      </c>
      <c r="J50" s="199">
        <f aca="true" t="shared" si="7" ref="J50:Q50">I50*1.03</f>
        <v>1782847.6</v>
      </c>
      <c r="K50" s="200">
        <f t="shared" si="7"/>
        <v>1836333.0280000002</v>
      </c>
      <c r="L50" s="200">
        <f t="shared" si="7"/>
        <v>1891423.0188400003</v>
      </c>
      <c r="M50" s="200">
        <f t="shared" si="7"/>
        <v>1948165.7094052003</v>
      </c>
      <c r="N50" s="200">
        <f t="shared" si="7"/>
        <v>2006610.6806873563</v>
      </c>
      <c r="O50" s="200">
        <f t="shared" si="7"/>
        <v>2066809.001107977</v>
      </c>
      <c r="P50" s="201">
        <f t="shared" si="7"/>
        <v>2128813.271141216</v>
      </c>
      <c r="Q50" s="202">
        <f t="shared" si="7"/>
        <v>2192677.669275453</v>
      </c>
    </row>
    <row r="51" spans="1:17" ht="15" customHeight="1">
      <c r="A51" s="13" t="s">
        <v>91</v>
      </c>
      <c r="B51" s="28"/>
      <c r="C51" s="203">
        <v>0</v>
      </c>
      <c r="D51" s="204"/>
      <c r="E51" s="137">
        <f>-C51*D37</f>
        <v>0</v>
      </c>
      <c r="F51" s="155">
        <f>E51/B14</f>
        <v>0</v>
      </c>
      <c r="G51" s="205" t="s">
        <v>92</v>
      </c>
      <c r="H51" s="206"/>
      <c r="I51" s="104"/>
      <c r="J51" s="104"/>
      <c r="K51" s="207"/>
      <c r="L51" s="207"/>
      <c r="M51" s="207"/>
      <c r="N51" s="207"/>
      <c r="O51" s="207"/>
      <c r="P51" s="207"/>
      <c r="Q51" s="202">
        <f>Q50*0.93</f>
        <v>2039190.2324261712</v>
      </c>
    </row>
    <row r="52" spans="1:17" ht="15" customHeight="1">
      <c r="A52" s="208" t="s">
        <v>93</v>
      </c>
      <c r="B52" s="209"/>
      <c r="C52" s="210">
        <f>-(E52/D37)</f>
        <v>0.14925221799746516</v>
      </c>
      <c r="D52" s="210"/>
      <c r="E52" s="211">
        <f>SUM(E38:E51)</f>
        <v>-23552</v>
      </c>
      <c r="G52" s="212" t="s">
        <v>94</v>
      </c>
      <c r="H52" s="213"/>
      <c r="I52" s="214"/>
      <c r="J52" s="214"/>
      <c r="K52" s="215"/>
      <c r="L52" s="215"/>
      <c r="M52" s="215"/>
      <c r="N52" s="215"/>
      <c r="O52" s="215"/>
      <c r="P52" s="215"/>
      <c r="Q52" s="202">
        <f>I20*0.8</f>
        <v>1148000</v>
      </c>
    </row>
    <row r="53" spans="1:17" ht="15" customHeight="1">
      <c r="A53" s="66" t="s">
        <v>95</v>
      </c>
      <c r="B53" s="63"/>
      <c r="E53" s="137">
        <f>(E39+E41+E43+E44+E45+E46+E50+E51)/B14</f>
        <v>-5888</v>
      </c>
      <c r="G53" s="192" t="s">
        <v>96</v>
      </c>
      <c r="H53" s="216"/>
      <c r="K53" s="153"/>
      <c r="L53" s="153"/>
      <c r="M53" s="153"/>
      <c r="N53" s="153"/>
      <c r="O53" s="153"/>
      <c r="P53" s="153"/>
      <c r="Q53" s="202">
        <f>Q51-Q52</f>
        <v>891190.2324261712</v>
      </c>
    </row>
    <row r="54" spans="1:16" ht="15" customHeight="1">
      <c r="A54" s="66" t="s">
        <v>97</v>
      </c>
      <c r="B54" s="63"/>
      <c r="E54" s="217">
        <f>E52/E16</f>
        <v>-2.4777089421391003</v>
      </c>
      <c r="G54" s="26"/>
      <c r="H54" s="218"/>
      <c r="I54" s="218"/>
      <c r="J54" s="219"/>
      <c r="K54" s="220"/>
      <c r="L54" s="8"/>
      <c r="M54" s="8"/>
      <c r="N54" s="8"/>
      <c r="O54" s="8"/>
      <c r="P54" s="8"/>
    </row>
    <row r="55" spans="1:17" ht="15" customHeight="1">
      <c r="A55" s="13"/>
      <c r="B55" s="28"/>
      <c r="E55" s="137"/>
      <c r="G55" s="221" t="s">
        <v>98</v>
      </c>
      <c r="H55" s="222">
        <f>IRR(G56:Q56)</f>
        <v>0.17457074914786405</v>
      </c>
      <c r="I55" s="222"/>
      <c r="J55" s="10"/>
      <c r="K55" s="8"/>
      <c r="L55" s="10"/>
      <c r="M55" s="10"/>
      <c r="N55" s="10"/>
      <c r="O55" s="10"/>
      <c r="P55" s="10"/>
      <c r="Q55" s="223"/>
    </row>
    <row r="56" spans="1:19" ht="15" customHeight="1">
      <c r="A56" s="224" t="s">
        <v>46</v>
      </c>
      <c r="B56" s="225"/>
      <c r="C56" s="226"/>
      <c r="D56" s="226"/>
      <c r="E56" s="227">
        <f>SUM(E32:E51)</f>
        <v>134248</v>
      </c>
      <c r="G56" s="228">
        <f>-L25-L26</f>
        <v>-501717</v>
      </c>
      <c r="H56" s="229">
        <f aca="true" t="shared" si="8" ref="H56:P56">H46</f>
        <v>0</v>
      </c>
      <c r="I56" s="229">
        <f t="shared" si="8"/>
        <v>-15516</v>
      </c>
      <c r="J56" s="229">
        <f t="shared" si="8"/>
        <v>40182</v>
      </c>
      <c r="K56" s="229">
        <f t="shared" si="8"/>
        <v>127919.8</v>
      </c>
      <c r="L56" s="229">
        <f t="shared" si="8"/>
        <v>128686.40820000002</v>
      </c>
      <c r="M56" s="229">
        <f t="shared" si="8"/>
        <v>129445.30478800002</v>
      </c>
      <c r="N56" s="229">
        <f t="shared" si="8"/>
        <v>130195.95131706001</v>
      </c>
      <c r="O56" s="229">
        <f t="shared" si="8"/>
        <v>130937.79011584603</v>
      </c>
      <c r="P56" s="229">
        <f t="shared" si="8"/>
        <v>131670.24368118835</v>
      </c>
      <c r="Q56" s="230">
        <f>Q46+Q53</f>
        <v>1023582.9464782808</v>
      </c>
      <c r="S56" s="231"/>
    </row>
    <row r="57" spans="7:19" ht="15" customHeight="1">
      <c r="G57" s="232">
        <v>41275</v>
      </c>
      <c r="H57" t="s">
        <v>99</v>
      </c>
      <c r="S57" s="231"/>
    </row>
    <row r="58" ht="15" customHeight="1">
      <c r="A58" s="233" t="s">
        <v>100</v>
      </c>
    </row>
    <row r="59" spans="1:18" ht="15" customHeight="1">
      <c r="A59" s="233" t="s">
        <v>101</v>
      </c>
      <c r="R59" s="234"/>
    </row>
    <row r="60" ht="15" customHeight="1">
      <c r="R60" s="219"/>
    </row>
    <row r="61" spans="1:18" ht="15" customHeight="1">
      <c r="A61" s="233" t="s">
        <v>102</v>
      </c>
      <c r="R61" s="219"/>
    </row>
    <row r="62" ht="15" customHeight="1">
      <c r="R62" s="219"/>
    </row>
    <row r="63" spans="7:18" ht="15" customHeight="1">
      <c r="G63" s="233" t="s">
        <v>103</v>
      </c>
      <c r="H63" s="235">
        <v>1266000</v>
      </c>
      <c r="I63" s="235">
        <v>1295532</v>
      </c>
      <c r="J63" s="235">
        <v>1430337</v>
      </c>
      <c r="K63" s="235">
        <v>1397960</v>
      </c>
      <c r="R63" s="219"/>
    </row>
    <row r="64" spans="7:18" ht="15" customHeight="1">
      <c r="G64" s="233" t="s">
        <v>104</v>
      </c>
      <c r="H64" s="236">
        <v>100000</v>
      </c>
      <c r="I64" s="236">
        <f>I63-H63</f>
        <v>29532</v>
      </c>
      <c r="J64" s="236">
        <f>J63-I63</f>
        <v>134805</v>
      </c>
      <c r="K64" s="236">
        <f>K63-J63</f>
        <v>-32377</v>
      </c>
      <c r="R64" s="219"/>
    </row>
    <row r="65" spans="7:18" ht="15" customHeight="1">
      <c r="G65" s="233" t="s">
        <v>13</v>
      </c>
      <c r="I65" s="236">
        <f>I50-I63</f>
        <v>435388</v>
      </c>
      <c r="J65" s="236">
        <f>J50-J63</f>
        <v>352510.6000000001</v>
      </c>
      <c r="K65" s="236">
        <f>K50-K63</f>
        <v>438373.02800000017</v>
      </c>
      <c r="R65" s="219"/>
    </row>
    <row r="66" spans="7:18" ht="15" customHeight="1">
      <c r="G66" s="233" t="s">
        <v>105</v>
      </c>
      <c r="J66" s="236">
        <f>J65-I65</f>
        <v>-82877.3999999999</v>
      </c>
      <c r="K66" s="236">
        <f>K65-J65</f>
        <v>85862.42800000007</v>
      </c>
      <c r="R66" s="219"/>
    </row>
    <row r="67" ht="15" customHeight="1">
      <c r="R67" s="219"/>
    </row>
    <row r="68" ht="15" customHeight="1">
      <c r="R68" s="219"/>
    </row>
    <row r="69" ht="15" customHeight="1">
      <c r="R69" s="237"/>
    </row>
    <row r="70" ht="15" customHeight="1">
      <c r="R70" s="238"/>
    </row>
    <row r="87" spans="7:9" ht="15" customHeight="1">
      <c r="G87" s="218"/>
      <c r="H87" s="239"/>
      <c r="I87" s="240"/>
    </row>
  </sheetData>
  <sheetProtection selectLockedCells="1" selectUnlockedCells="1"/>
  <mergeCells count="7">
    <mergeCell ref="A31:E31"/>
    <mergeCell ref="A1:I1"/>
    <mergeCell ref="A3:I3"/>
    <mergeCell ref="A5:E5"/>
    <mergeCell ref="G5:I5"/>
    <mergeCell ref="L5:N5"/>
    <mergeCell ref="G19:I19"/>
  </mergeCells>
  <printOptions gridLines="1"/>
  <pageMargins left="0.5" right="0.5" top="0.9840277777777777" bottom="0.9840277777777777" header="0.5118055555555555" footer="0.5118055555555555"/>
  <pageSetup fitToHeight="1" fitToWidth="1" horizontalDpi="300" verticalDpi="300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</dc:creator>
  <cp:keywords/>
  <dc:description/>
  <cp:lastModifiedBy>Janet</cp:lastModifiedBy>
  <dcterms:created xsi:type="dcterms:W3CDTF">2016-04-04T23:48:16Z</dcterms:created>
  <dcterms:modified xsi:type="dcterms:W3CDTF">2016-04-04T23:50:31Z</dcterms:modified>
  <cp:category/>
  <cp:version/>
  <cp:contentType/>
  <cp:contentStatus/>
</cp:coreProperties>
</file>